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0" yWindow="460" windowWidth="14440" windowHeight="11640" tabRatio="601" firstSheet="1" activeTab="3"/>
  </bookViews>
  <sheets>
    <sheet name="チーム表" sheetId="1" r:id="rId1"/>
    <sheet name="対戦表" sheetId="2" r:id="rId2"/>
    <sheet name="リーグ戦表" sheetId="3" r:id="rId3"/>
    <sheet name="トーナメント表" sheetId="4" r:id="rId4"/>
  </sheets>
  <definedNames>
    <definedName name="_xlnm.Print_Area" localSheetId="0">'チーム表'!#REF!</definedName>
    <definedName name="_xlnm.Print_Area" localSheetId="1">'対戦表'!#REF!</definedName>
  </definedNames>
  <calcPr fullCalcOnLoad="1"/>
</workbook>
</file>

<file path=xl/sharedStrings.xml><?xml version="1.0" encoding="utf-8"?>
<sst xmlns="http://schemas.openxmlformats.org/spreadsheetml/2006/main" count="268" uniqueCount="122">
  <si>
    <t>-</t>
  </si>
  <si>
    <t>番号</t>
  </si>
  <si>
    <t>代表者名</t>
  </si>
  <si>
    <t>時間</t>
  </si>
  <si>
    <t>B1</t>
  </si>
  <si>
    <t>B2</t>
  </si>
  <si>
    <t>×</t>
  </si>
  <si>
    <t>　試合スケジュール</t>
  </si>
  <si>
    <t>Ａコート</t>
  </si>
  <si>
    <t>kaku</t>
  </si>
  <si>
    <t>勝</t>
  </si>
  <si>
    <t>負</t>
  </si>
  <si>
    <t>分</t>
  </si>
  <si>
    <t>点</t>
  </si>
  <si>
    <t>内野</t>
  </si>
  <si>
    <t>相手内野</t>
  </si>
  <si>
    <t>順位</t>
  </si>
  <si>
    <t>順位決定点</t>
  </si>
  <si>
    <t>リーグ戦表</t>
  </si>
  <si>
    <t>A1</t>
  </si>
  <si>
    <t>チーム名</t>
  </si>
  <si>
    <t>決勝トーナメント</t>
  </si>
  <si>
    <t>予選試合数</t>
  </si>
  <si>
    <t>最大試合数４０</t>
  </si>
  <si>
    <t>A2</t>
  </si>
  <si>
    <t>A3</t>
  </si>
  <si>
    <t>A4</t>
  </si>
  <si>
    <t>田上闘球HAPPYS</t>
  </si>
  <si>
    <t>A</t>
  </si>
  <si>
    <t>注意：</t>
  </si>
  <si>
    <t>行挿入は行わないで下さい。</t>
  </si>
  <si>
    <t>県名</t>
  </si>
  <si>
    <t>石川</t>
  </si>
  <si>
    <t>石田　一栄</t>
  </si>
  <si>
    <t>盛一　純平</t>
  </si>
  <si>
    <t>中学生男子の部</t>
  </si>
  <si>
    <t>１位</t>
  </si>
  <si>
    <t>３位</t>
  </si>
  <si>
    <t>２位</t>
  </si>
  <si>
    <t>優 勝</t>
  </si>
  <si>
    <t>パパさんの部</t>
  </si>
  <si>
    <t>ママさんの部</t>
  </si>
  <si>
    <t>４位</t>
  </si>
  <si>
    <t>ﾌﾞﾛｯｸ</t>
  </si>
  <si>
    <t>チ　ー　ム　名</t>
  </si>
  <si>
    <t>第６回　シニアチャンピオンドッジボール大会　</t>
  </si>
  <si>
    <t>U-15 2</t>
  </si>
  <si>
    <t>田上闘球U15</t>
  </si>
  <si>
    <t>中学合体チーム</t>
  </si>
  <si>
    <t>盛一　純平</t>
  </si>
  <si>
    <t>吉岡　正敏</t>
  </si>
  <si>
    <t>石川・福井</t>
  </si>
  <si>
    <t>シ１</t>
  </si>
  <si>
    <t>シ２</t>
  </si>
  <si>
    <t>シ３</t>
  </si>
  <si>
    <t>シ４</t>
  </si>
  <si>
    <t>田上闘球OB</t>
  </si>
  <si>
    <t>新撰組</t>
  </si>
  <si>
    <t>だいまじん。</t>
  </si>
  <si>
    <t>中郷ドッジボールクラブ jokar</t>
  </si>
  <si>
    <t>橋本　康博</t>
  </si>
  <si>
    <t>福井</t>
  </si>
  <si>
    <t>パ1</t>
  </si>
  <si>
    <t>パ2</t>
  </si>
  <si>
    <t>田上闘球VICTORYS</t>
  </si>
  <si>
    <t>選抜パパ</t>
  </si>
  <si>
    <t>マ1</t>
  </si>
  <si>
    <t>マ2</t>
  </si>
  <si>
    <t>選抜ママ</t>
  </si>
  <si>
    <t>親1</t>
  </si>
  <si>
    <t>親2</t>
  </si>
  <si>
    <t>田上闘球DREAMS PC</t>
  </si>
  <si>
    <t>ミ1</t>
  </si>
  <si>
    <t>ミ2</t>
  </si>
  <si>
    <t>田上闘球FUTURES PC</t>
  </si>
  <si>
    <t>ミドル親子合体</t>
  </si>
  <si>
    <t>優　勝</t>
  </si>
  <si>
    <t>シニアの部</t>
  </si>
  <si>
    <t>３　位</t>
  </si>
  <si>
    <t>３位決定戦</t>
  </si>
  <si>
    <t>１回戦</t>
  </si>
  <si>
    <t>２回戦</t>
  </si>
  <si>
    <t>３回戦</t>
  </si>
  <si>
    <t>親子の部</t>
  </si>
  <si>
    <t>ミドル親子の部</t>
  </si>
  <si>
    <t>U-15 1</t>
  </si>
  <si>
    <t>ママさんの部　１回戦</t>
  </si>
  <si>
    <t>Ｂコート(１０m)</t>
  </si>
  <si>
    <t>ミドル親子の部　１回戦</t>
  </si>
  <si>
    <t>ママさんの部　２回戦</t>
  </si>
  <si>
    <t>ミドル親子の部　２回戦</t>
  </si>
  <si>
    <t>ママさんの部　３回戦</t>
  </si>
  <si>
    <t>ミドル親子の部　３回戦</t>
  </si>
  <si>
    <t>U－１５　１回戦</t>
  </si>
  <si>
    <t>パパさんの部　１回戦</t>
  </si>
  <si>
    <t>Uー１５　２回戦</t>
  </si>
  <si>
    <t>パパさんの部　２回戦</t>
  </si>
  <si>
    <t>Uー１５　３回戦</t>
  </si>
  <si>
    <t>パパさんの部　３回戦</t>
  </si>
  <si>
    <t>シニアの部　決勝トーナメント　準決勝</t>
  </si>
  <si>
    <t>シニアの部　決勝トーナメント　３位決定戦</t>
  </si>
  <si>
    <t>シニアの部　決勝トーナメント　決　勝</t>
  </si>
  <si>
    <t>昼　　　　　　食</t>
  </si>
  <si>
    <t>B</t>
  </si>
  <si>
    <t>親3</t>
  </si>
  <si>
    <t>中郷ドッジボールクラブファミリー</t>
  </si>
  <si>
    <t>B3</t>
  </si>
  <si>
    <t>A4</t>
  </si>
  <si>
    <t>B2</t>
  </si>
  <si>
    <t>親子の部　決勝トーナメント　準決勝</t>
  </si>
  <si>
    <t>親子の部　決勝トーナメント　決　勝</t>
  </si>
  <si>
    <t>三馬パワフルファミリー</t>
  </si>
  <si>
    <t>三馬・魔陣キッズファミリー</t>
  </si>
  <si>
    <t>A3</t>
  </si>
  <si>
    <r>
      <t>B</t>
    </r>
    <r>
      <rPr>
        <sz val="11"/>
        <rFont val="ＭＳ Ｐゴシック"/>
        <family val="0"/>
      </rPr>
      <t>2</t>
    </r>
  </si>
  <si>
    <r>
      <t>B</t>
    </r>
    <r>
      <rPr>
        <sz val="11"/>
        <rFont val="ＭＳ Ｐゴシック"/>
        <family val="0"/>
      </rPr>
      <t>3</t>
    </r>
  </si>
  <si>
    <t>田上闘球FUTURES PC</t>
  </si>
  <si>
    <t>だいまじん。</t>
  </si>
  <si>
    <t>田上闘球OB</t>
  </si>
  <si>
    <t>中郷ドッジボールクラブ jokar</t>
  </si>
  <si>
    <t>田上闘球DREAMS PC</t>
  </si>
  <si>
    <t>中郷ドッジボールクラブファミリー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</si>
</sst>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</numFmts>
  <fonts count="79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HG丸ｺﾞｼｯｸM-PRO"/>
      <family val="0"/>
    </font>
    <font>
      <b/>
      <sz val="11"/>
      <name val="HG丸ｺﾞｼｯｸM-PRO"/>
      <family val="0"/>
    </font>
    <font>
      <b/>
      <sz val="9"/>
      <name val="HG丸ｺﾞｼｯｸM-PRO"/>
      <family val="0"/>
    </font>
    <font>
      <b/>
      <sz val="16"/>
      <name val="HG丸ｺﾞｼｯｸM-PRO"/>
      <family val="0"/>
    </font>
    <font>
      <sz val="18"/>
      <name val="HG丸ｺﾞｼｯｸM-PRO"/>
      <family val="0"/>
    </font>
    <font>
      <b/>
      <sz val="11"/>
      <name val="ＭＳ Ｐゴシック"/>
      <family val="0"/>
    </font>
    <font>
      <b/>
      <u val="single"/>
      <sz val="16"/>
      <name val="HG丸ｺﾞｼｯｸM-PRO"/>
      <family val="0"/>
    </font>
    <font>
      <u val="single"/>
      <sz val="5.5"/>
      <color indexed="12"/>
      <name val="ＭＳ Ｐゴシック"/>
      <family val="0"/>
    </font>
    <font>
      <u val="single"/>
      <sz val="5.5"/>
      <color indexed="36"/>
      <name val="ＭＳ Ｐゴシック"/>
      <family val="0"/>
    </font>
    <font>
      <b/>
      <sz val="14"/>
      <name val="ＭＳ Ｐゴシック"/>
      <family val="0"/>
    </font>
    <font>
      <b/>
      <i/>
      <u val="single"/>
      <sz val="18"/>
      <name val="HG丸ｺﾞｼｯｸM-PRO"/>
      <family val="0"/>
    </font>
    <font>
      <b/>
      <sz val="12"/>
      <name val="ＭＳ Ｐゴシック"/>
      <family val="0"/>
    </font>
    <font>
      <b/>
      <u val="single"/>
      <sz val="11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b/>
      <u val="single"/>
      <sz val="9"/>
      <name val="ＭＳ Ｐゴシック"/>
      <family val="0"/>
    </font>
    <font>
      <b/>
      <i/>
      <u val="single"/>
      <sz val="16"/>
      <name val="ＭＳ Ｐゴシック"/>
      <family val="0"/>
    </font>
    <font>
      <sz val="8"/>
      <name val="ＭＳ Ｐゴシック"/>
      <family val="0"/>
    </font>
    <font>
      <sz val="12"/>
      <name val="ＭＳ Ｐゴシック"/>
      <family val="0"/>
    </font>
    <font>
      <sz val="20"/>
      <name val="HGS創英角ﾎﾟｯﾌﾟ体"/>
      <family val="0"/>
    </font>
    <font>
      <u val="single"/>
      <sz val="20"/>
      <name val="HGS創英角ﾎﾟｯﾌﾟ体"/>
      <family val="0"/>
    </font>
    <font>
      <b/>
      <sz val="10"/>
      <name val="ＭＳ Ｐゴシック"/>
      <family val="0"/>
    </font>
    <font>
      <b/>
      <sz val="12"/>
      <name val="HG丸ｺﾞｼｯｸM-PRO"/>
      <family val="0"/>
    </font>
    <font>
      <u val="single"/>
      <sz val="22"/>
      <name val="HGS創英角ﾎﾟｯﾌﾟ体"/>
      <family val="0"/>
    </font>
    <font>
      <b/>
      <sz val="6"/>
      <name val="HG丸ｺﾞｼｯｸM-PRO"/>
      <family val="0"/>
    </font>
    <font>
      <b/>
      <i/>
      <u val="single"/>
      <sz val="11"/>
      <name val="ＭＳ Ｐゴシック"/>
      <family val="0"/>
    </font>
    <font>
      <sz val="12"/>
      <name val="HG丸ｺﾞｼｯｸM-PRO"/>
      <family val="0"/>
    </font>
    <font>
      <sz val="14"/>
      <name val="HG丸ｺﾞｼｯｸM-PRO"/>
      <family val="0"/>
    </font>
    <font>
      <sz val="10"/>
      <name val="HG丸ｺﾞｼｯｸM-PRO"/>
      <family val="0"/>
    </font>
    <font>
      <sz val="8"/>
      <name val="HG丸ｺﾞｼｯｸM-PRO"/>
      <family val="0"/>
    </font>
    <font>
      <b/>
      <sz val="8"/>
      <name val="HG丸ｺﾞｼｯｸM-PRO"/>
      <family val="0"/>
    </font>
    <font>
      <b/>
      <u val="double"/>
      <sz val="14"/>
      <name val="ＭＳ Ｐゴシック"/>
      <family val="0"/>
    </font>
    <font>
      <b/>
      <i/>
      <u val="single"/>
      <sz val="22"/>
      <name val="ＭＳ Ｐゴシック"/>
      <family val="0"/>
    </font>
    <font>
      <b/>
      <u val="double"/>
      <sz val="14"/>
      <color indexed="10"/>
      <name val="ＭＳ Ｐゴシック"/>
      <family val="0"/>
    </font>
    <font>
      <b/>
      <i/>
      <u val="single"/>
      <sz val="12"/>
      <name val="ＭＳ Ｐゴシック"/>
      <family val="0"/>
    </font>
    <font>
      <sz val="11"/>
      <name val="HG丸ｺﾞｼｯｸM-PRO"/>
      <family val="0"/>
    </font>
    <font>
      <b/>
      <sz val="18"/>
      <name val="HG丸ｺﾞｼｯｸM-PRO"/>
      <family val="0"/>
    </font>
    <font>
      <sz val="16"/>
      <name val="HG丸ｺﾞｼｯｸM-PRO"/>
      <family val="0"/>
    </font>
    <font>
      <b/>
      <u val="single"/>
      <sz val="16"/>
      <name val="ＭＳ Ｐゴシック"/>
      <family val="0"/>
    </font>
    <font>
      <b/>
      <sz val="16"/>
      <name val="ＭＳ Ｐゴシック"/>
      <family val="0"/>
    </font>
    <font>
      <b/>
      <u val="single"/>
      <sz val="14"/>
      <name val="ＭＳ Ｐゴシック"/>
      <family val="0"/>
    </font>
    <font>
      <b/>
      <u val="single"/>
      <sz val="18"/>
      <name val="HG丸ｺﾞｼｯｸM-PRO"/>
      <family val="0"/>
    </font>
    <font>
      <b/>
      <u val="double"/>
      <sz val="1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4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30" borderId="5" applyNumberFormat="0" applyAlignment="0" applyProtection="0"/>
    <xf numFmtId="0" fontId="70" fillId="31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71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8" fillId="0" borderId="9" applyNumberFormat="0" applyFill="0" applyAlignment="0" applyProtection="0"/>
  </cellStyleXfs>
  <cellXfs count="496">
    <xf numFmtId="0" fontId="0" fillId="0" borderId="0" xfId="0" applyAlignment="1">
      <alignment/>
    </xf>
    <xf numFmtId="0" fontId="0" fillId="0" borderId="0" xfId="5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3" fillId="0" borderId="11" xfId="51" applyNumberFormat="1" applyFont="1" applyFill="1" applyBorder="1" applyAlignment="1">
      <alignment horizontal="center" vertical="center"/>
      <protection/>
    </xf>
    <xf numFmtId="0" fontId="3" fillId="0" borderId="12" xfId="51" applyNumberFormat="1" applyFont="1" applyFill="1" applyBorder="1" applyAlignment="1">
      <alignment horizontal="center" vertical="center"/>
      <protection/>
    </xf>
    <xf numFmtId="0" fontId="3" fillId="0" borderId="13" xfId="51" applyNumberFormat="1" applyFont="1" applyFill="1" applyBorder="1" applyAlignment="1">
      <alignment horizontal="center" vertical="center"/>
      <protection/>
    </xf>
    <xf numFmtId="0" fontId="3" fillId="0" borderId="14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3" fillId="0" borderId="15" xfId="51" applyNumberFormat="1" applyFont="1" applyFill="1" applyBorder="1" applyAlignment="1">
      <alignment horizontal="center" vertical="center"/>
      <protection/>
    </xf>
    <xf numFmtId="0" fontId="3" fillId="0" borderId="16" xfId="51" applyNumberFormat="1" applyFont="1" applyFill="1" applyBorder="1" applyAlignment="1">
      <alignment horizontal="center" vertical="center"/>
      <protection/>
    </xf>
    <xf numFmtId="0" fontId="3" fillId="0" borderId="17" xfId="51" applyNumberFormat="1" applyFont="1" applyFill="1" applyBorder="1" applyAlignment="1">
      <alignment horizontal="center" vertical="center"/>
      <protection/>
    </xf>
    <xf numFmtId="0" fontId="3" fillId="0" borderId="18" xfId="51" applyNumberFormat="1" applyFont="1" applyFill="1" applyBorder="1" applyAlignment="1">
      <alignment horizontal="center" vertical="center"/>
      <protection/>
    </xf>
    <xf numFmtId="0" fontId="3" fillId="0" borderId="19" xfId="51" applyNumberFormat="1" applyFont="1" applyFill="1" applyBorder="1" applyAlignment="1">
      <alignment horizontal="center" vertical="center"/>
      <protection/>
    </xf>
    <xf numFmtId="0" fontId="3" fillId="0" borderId="20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3" fillId="33" borderId="10" xfId="51" applyNumberFormat="1" applyFont="1" applyFill="1" applyBorder="1" applyAlignment="1">
      <alignment horizontal="center" vertical="center"/>
      <protection/>
    </xf>
    <xf numFmtId="0" fontId="3" fillId="33" borderId="12" xfId="51" applyNumberFormat="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21" xfId="51" applyFont="1" applyFill="1" applyBorder="1" applyAlignment="1">
      <alignment horizontal="center" vertical="center"/>
      <protection/>
    </xf>
    <xf numFmtId="20" fontId="15" fillId="0" borderId="0" xfId="51" applyNumberFormat="1" applyFont="1" applyFill="1" applyBorder="1" applyAlignment="1">
      <alignment horizontal="center" vertical="center"/>
      <protection/>
    </xf>
    <xf numFmtId="20" fontId="15" fillId="0" borderId="22" xfId="5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51" applyFont="1" applyFill="1" applyBorder="1" applyAlignment="1">
      <alignment vertical="center"/>
      <protection/>
    </xf>
    <xf numFmtId="0" fontId="15" fillId="0" borderId="23" xfId="5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1" xfId="51" applyFont="1" applyFill="1" applyBorder="1" applyAlignment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22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0" fillId="0" borderId="0" xfId="51" applyFill="1" applyBorder="1" applyAlignment="1">
      <alignment horizontal="left" vertical="center"/>
      <protection/>
    </xf>
    <xf numFmtId="0" fontId="26" fillId="0" borderId="13" xfId="51" applyNumberFormat="1" applyFont="1" applyFill="1" applyBorder="1" applyAlignment="1">
      <alignment horizontal="center" vertical="center"/>
      <protection/>
    </xf>
    <xf numFmtId="0" fontId="26" fillId="0" borderId="14" xfId="51" applyNumberFormat="1" applyFont="1" applyFill="1" applyBorder="1" applyAlignment="1">
      <alignment horizontal="center" vertical="center"/>
      <protection/>
    </xf>
    <xf numFmtId="0" fontId="23" fillId="0" borderId="10" xfId="51" applyNumberFormat="1" applyFont="1" applyFill="1" applyBorder="1" applyAlignment="1">
      <alignment horizontal="center" vertical="center"/>
      <protection/>
    </xf>
    <xf numFmtId="0" fontId="23" fillId="0" borderId="25" xfId="51" applyNumberFormat="1" applyFont="1" applyFill="1" applyBorder="1" applyAlignment="1">
      <alignment horizontal="center" vertical="center"/>
      <protection/>
    </xf>
    <xf numFmtId="0" fontId="23" fillId="0" borderId="26" xfId="51" applyNumberFormat="1" applyFont="1" applyFill="1" applyBorder="1" applyAlignment="1">
      <alignment horizontal="center" vertical="center"/>
      <protection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0" fillId="34" borderId="22" xfId="51" applyNumberFormat="1" applyFont="1" applyFill="1" applyBorder="1" applyAlignment="1">
      <alignment horizontal="center" vertical="center"/>
      <protection/>
    </xf>
    <xf numFmtId="0" fontId="0" fillId="34" borderId="21" xfId="51" applyNumberFormat="1" applyFont="1" applyFill="1" applyBorder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7" fillId="0" borderId="10" xfId="51" applyNumberFormat="1" applyFont="1" applyFill="1" applyBorder="1" applyAlignment="1">
      <alignment horizontal="center" vertical="center"/>
      <protection/>
    </xf>
    <xf numFmtId="0" fontId="7" fillId="0" borderId="25" xfId="51" applyNumberFormat="1" applyFont="1" applyFill="1" applyBorder="1" applyAlignment="1">
      <alignment horizontal="center" vertical="center"/>
      <protection/>
    </xf>
    <xf numFmtId="0" fontId="7" fillId="0" borderId="26" xfId="51" applyNumberFormat="1" applyFont="1" applyFill="1" applyBorder="1" applyAlignment="1">
      <alignment horizontal="center" vertical="center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21" xfId="0" applyNumberFormat="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vertical="center"/>
      <protection/>
    </xf>
    <xf numFmtId="0" fontId="11" fillId="36" borderId="0" xfId="51" applyFont="1" applyFill="1" applyBorder="1" applyAlignment="1">
      <alignment horizontal="center" vertical="center"/>
      <protection/>
    </xf>
    <xf numFmtId="0" fontId="0" fillId="36" borderId="0" xfId="51" applyFill="1" applyBorder="1" applyAlignment="1">
      <alignment horizontal="left" vertical="center"/>
      <protection/>
    </xf>
    <xf numFmtId="0" fontId="18" fillId="0" borderId="0" xfId="51" applyFont="1" applyFill="1" applyBorder="1" applyAlignment="1">
      <alignment vertical="center"/>
      <protection/>
    </xf>
    <xf numFmtId="0" fontId="27" fillId="0" borderId="0" xfId="51" applyFont="1" applyFill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5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0" borderId="17" xfId="51" applyFont="1" applyFill="1" applyBorder="1" applyAlignment="1">
      <alignment horizontal="center" vertical="center"/>
      <protection/>
    </xf>
    <xf numFmtId="0" fontId="31" fillId="0" borderId="0" xfId="51" applyFont="1" applyFill="1" applyBorder="1">
      <alignment horizontal="left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7" xfId="51" applyFont="1" applyFill="1" applyBorder="1">
      <alignment horizontal="left" vertical="center"/>
      <protection/>
    </xf>
    <xf numFmtId="0" fontId="31" fillId="0" borderId="0" xfId="51" applyFont="1" applyFill="1" applyBorder="1" applyAlignment="1">
      <alignment vertical="center"/>
      <protection/>
    </xf>
    <xf numFmtId="0" fontId="31" fillId="0" borderId="11" xfId="51" applyFont="1" applyFill="1" applyBorder="1" applyAlignment="1">
      <alignment horizontal="center" vertical="center"/>
      <protection/>
    </xf>
    <xf numFmtId="0" fontId="31" fillId="0" borderId="12" xfId="5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0" xfId="51" applyFont="1" applyFill="1" applyBorder="1" applyAlignment="1">
      <alignment horizontal="left" vertical="center"/>
      <protection/>
    </xf>
    <xf numFmtId="0" fontId="31" fillId="0" borderId="15" xfId="51" applyFont="1" applyFill="1" applyBorder="1" applyAlignment="1">
      <alignment horizontal="center" vertical="center"/>
      <protection/>
    </xf>
    <xf numFmtId="0" fontId="31" fillId="0" borderId="14" xfId="51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vertical="center"/>
    </xf>
    <xf numFmtId="0" fontId="32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top"/>
      <protection/>
    </xf>
    <xf numFmtId="0" fontId="31" fillId="0" borderId="0" xfId="51" applyFont="1" applyFill="1" applyBorder="1" applyAlignment="1">
      <alignment horizontal="center" vertical="center" textRotation="255"/>
      <protection/>
    </xf>
    <xf numFmtId="0" fontId="31" fillId="0" borderId="12" xfId="0" applyFont="1" applyBorder="1" applyAlignment="1">
      <alignment vertical="center"/>
    </xf>
    <xf numFmtId="0" fontId="31" fillId="0" borderId="15" xfId="51" applyFont="1" applyFill="1" applyBorder="1">
      <alignment horizontal="left" vertical="center"/>
      <protection/>
    </xf>
    <xf numFmtId="0" fontId="31" fillId="0" borderId="14" xfId="51" applyFont="1" applyFill="1" applyBorder="1">
      <alignment horizontal="left" vertical="center"/>
      <protection/>
    </xf>
    <xf numFmtId="0" fontId="31" fillId="0" borderId="15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2" xfId="51" applyFont="1" applyFill="1" applyBorder="1">
      <alignment horizontal="left" vertical="center"/>
      <protection/>
    </xf>
    <xf numFmtId="0" fontId="31" fillId="0" borderId="0" xfId="51" applyFont="1" applyFill="1" applyBorder="1" applyAlignment="1">
      <alignment vertical="top"/>
      <protection/>
    </xf>
    <xf numFmtId="0" fontId="31" fillId="0" borderId="12" xfId="5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255"/>
    </xf>
    <xf numFmtId="0" fontId="28" fillId="0" borderId="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13" xfId="51" applyNumberFormat="1" applyFont="1" applyFill="1" applyBorder="1" applyAlignment="1">
      <alignment horizontal="center" vertical="center"/>
      <protection/>
    </xf>
    <xf numFmtId="0" fontId="7" fillId="0" borderId="13" xfId="51" applyNumberFormat="1" applyFont="1" applyFill="1" applyBorder="1" applyAlignment="1">
      <alignment horizontal="center" vertical="center"/>
      <protection/>
    </xf>
    <xf numFmtId="0" fontId="15" fillId="0" borderId="29" xfId="51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30" xfId="51" applyFont="1" applyFill="1" applyBorder="1" applyAlignment="1">
      <alignment horizontal="center" vertical="center"/>
      <protection/>
    </xf>
    <xf numFmtId="0" fontId="20" fillId="0" borderId="24" xfId="51" applyFont="1" applyFill="1" applyBorder="1" applyAlignment="1">
      <alignment horizontal="center" vertical="center"/>
      <protection/>
    </xf>
    <xf numFmtId="0" fontId="13" fillId="37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38" borderId="33" xfId="51" applyFont="1" applyFill="1" applyBorder="1" applyAlignment="1">
      <alignment horizontal="center" vertical="center"/>
      <protection/>
    </xf>
    <xf numFmtId="0" fontId="13" fillId="38" borderId="33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16" fillId="0" borderId="0" xfId="51" applyFont="1" applyFill="1" applyBorder="1" applyAlignment="1">
      <alignment horizontal="left" vertical="center"/>
      <protection/>
    </xf>
    <xf numFmtId="0" fontId="15" fillId="0" borderId="25" xfId="51" applyFont="1" applyFill="1" applyBorder="1" applyAlignment="1">
      <alignment horizontal="left" vertical="center"/>
      <protection/>
    </xf>
    <xf numFmtId="0" fontId="13" fillId="38" borderId="35" xfId="0" applyFont="1" applyFill="1" applyBorder="1" applyAlignment="1">
      <alignment horizontal="center" vertical="center"/>
    </xf>
    <xf numFmtId="20" fontId="0" fillId="39" borderId="0" xfId="0" applyNumberFormat="1" applyFill="1" applyAlignment="1">
      <alignment vertical="center"/>
    </xf>
    <xf numFmtId="0" fontId="0" fillId="39" borderId="0" xfId="0" applyNumberFormat="1" applyFill="1" applyAlignment="1">
      <alignment vertical="center"/>
    </xf>
    <xf numFmtId="0" fontId="0" fillId="39" borderId="0" xfId="0" applyFill="1" applyAlignment="1">
      <alignment vertical="center"/>
    </xf>
    <xf numFmtId="20" fontId="20" fillId="0" borderId="22" xfId="51" applyNumberFormat="1" applyFont="1" applyFill="1" applyBorder="1" applyAlignment="1">
      <alignment horizontal="center" vertical="center"/>
      <protection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20" fontId="20" fillId="0" borderId="21" xfId="51" applyNumberFormat="1" applyFont="1" applyFill="1" applyBorder="1" applyAlignment="1">
      <alignment horizontal="center" vertical="center"/>
      <protection/>
    </xf>
    <xf numFmtId="0" fontId="20" fillId="0" borderId="29" xfId="0" applyFont="1" applyFill="1" applyBorder="1" applyAlignment="1">
      <alignment horizontal="center" vertical="center"/>
    </xf>
    <xf numFmtId="0" fontId="34" fillId="0" borderId="0" xfId="51" applyFont="1" applyFill="1" applyBorder="1" applyAlignment="1">
      <alignment vertical="center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8" fillId="0" borderId="0" xfId="5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6" fillId="0" borderId="0" xfId="51" applyFont="1" applyFill="1" applyBorder="1" applyAlignment="1">
      <alignment horizontal="right" vertical="center"/>
      <protection/>
    </xf>
    <xf numFmtId="0" fontId="20" fillId="0" borderId="3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0" xfId="51" applyFont="1" applyFill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5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37" fillId="0" borderId="0" xfId="51" applyFont="1" applyFill="1" applyBorder="1">
      <alignment horizontal="left" vertical="center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0" xfId="51" applyFont="1" applyFill="1" applyBorder="1" applyAlignment="1">
      <alignment vertical="center"/>
      <protection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2" xfId="51" applyFont="1" applyFill="1" applyBorder="1" applyAlignment="1">
      <alignment horizontal="center" vertical="center"/>
      <protection/>
    </xf>
    <xf numFmtId="0" fontId="20" fillId="40" borderId="22" xfId="0" applyFont="1" applyFill="1" applyBorder="1" applyAlignment="1">
      <alignment horizontal="left" vertical="center"/>
    </xf>
    <xf numFmtId="0" fontId="20" fillId="40" borderId="41" xfId="0" applyFont="1" applyFill="1" applyBorder="1" applyAlignment="1">
      <alignment horizontal="center" vertical="center"/>
    </xf>
    <xf numFmtId="0" fontId="20" fillId="40" borderId="21" xfId="0" applyFont="1" applyFill="1" applyBorder="1" applyAlignment="1">
      <alignment horizontal="center" vertical="center"/>
    </xf>
    <xf numFmtId="0" fontId="20" fillId="40" borderId="37" xfId="0" applyFont="1" applyFill="1" applyBorder="1" applyAlignment="1">
      <alignment horizontal="center" vertical="center"/>
    </xf>
    <xf numFmtId="0" fontId="20" fillId="40" borderId="42" xfId="0" applyFont="1" applyFill="1" applyBorder="1" applyAlignment="1">
      <alignment horizontal="center" vertical="center"/>
    </xf>
    <xf numFmtId="0" fontId="20" fillId="40" borderId="28" xfId="0" applyFont="1" applyFill="1" applyBorder="1" applyAlignment="1">
      <alignment horizontal="center" vertical="center"/>
    </xf>
    <xf numFmtId="0" fontId="20" fillId="40" borderId="28" xfId="0" applyFont="1" applyFill="1" applyBorder="1" applyAlignment="1">
      <alignment horizontal="left" vertical="center"/>
    </xf>
    <xf numFmtId="0" fontId="20" fillId="40" borderId="21" xfId="0" applyFont="1" applyFill="1" applyBorder="1" applyAlignment="1">
      <alignment vertical="center"/>
    </xf>
    <xf numFmtId="0" fontId="20" fillId="41" borderId="21" xfId="0" applyFont="1" applyFill="1" applyBorder="1" applyAlignment="1">
      <alignment vertical="center"/>
    </xf>
    <xf numFmtId="0" fontId="20" fillId="40" borderId="21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textRotation="255"/>
    </xf>
    <xf numFmtId="0" fontId="2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9" fillId="0" borderId="0" xfId="51" applyFont="1" applyFill="1" applyBorder="1" applyAlignment="1">
      <alignment horizontal="center" vertical="center"/>
      <protection/>
    </xf>
    <xf numFmtId="0" fontId="28" fillId="0" borderId="0" xfId="51" applyFont="1" applyFill="1" applyBorder="1" applyAlignment="1">
      <alignment vertical="center"/>
      <protection/>
    </xf>
    <xf numFmtId="0" fontId="2" fillId="0" borderId="25" xfId="51" applyFont="1" applyFill="1" applyBorder="1" applyAlignment="1">
      <alignment vertical="center"/>
      <protection/>
    </xf>
    <xf numFmtId="0" fontId="31" fillId="0" borderId="50" xfId="51" applyFont="1" applyFill="1" applyBorder="1" applyAlignment="1">
      <alignment vertical="center"/>
      <protection/>
    </xf>
    <xf numFmtId="0" fontId="2" fillId="0" borderId="25" xfId="0" applyFont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5" fillId="0" borderId="51" xfId="51" applyFont="1" applyFill="1" applyBorder="1" applyAlignment="1">
      <alignment vertical="center"/>
      <protection/>
    </xf>
    <xf numFmtId="0" fontId="39" fillId="0" borderId="51" xfId="51" applyFont="1" applyFill="1" applyBorder="1" applyAlignment="1">
      <alignment vertical="center"/>
      <protection/>
    </xf>
    <xf numFmtId="0" fontId="31" fillId="0" borderId="51" xfId="51" applyFont="1" applyFill="1" applyBorder="1" applyAlignment="1">
      <alignment vertical="center"/>
      <protection/>
    </xf>
    <xf numFmtId="0" fontId="39" fillId="0" borderId="52" xfId="51" applyFont="1" applyFill="1" applyBorder="1" applyAlignment="1">
      <alignment vertical="center"/>
      <protection/>
    </xf>
    <xf numFmtId="0" fontId="5" fillId="0" borderId="52" xfId="51" applyFont="1" applyFill="1" applyBorder="1" applyAlignment="1">
      <alignment vertical="center"/>
      <protection/>
    </xf>
    <xf numFmtId="0" fontId="31" fillId="0" borderId="51" xfId="0" applyFont="1" applyFill="1" applyBorder="1" applyAlignment="1">
      <alignment vertical="center"/>
    </xf>
    <xf numFmtId="20" fontId="15" fillId="0" borderId="10" xfId="51" applyNumberFormat="1" applyFont="1" applyFill="1" applyBorder="1" applyAlignment="1">
      <alignment horizontal="center" vertical="center"/>
      <protection/>
    </xf>
    <xf numFmtId="0" fontId="0" fillId="34" borderId="10" xfId="51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shrinkToFit="1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 shrinkToFit="1"/>
    </xf>
    <xf numFmtId="0" fontId="20" fillId="40" borderId="25" xfId="0" applyFont="1" applyFill="1" applyBorder="1" applyAlignment="1">
      <alignment horizontal="center" vertical="center"/>
    </xf>
    <xf numFmtId="0" fontId="20" fillId="41" borderId="25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40" borderId="5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4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0" fillId="42" borderId="22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20" fontId="15" fillId="0" borderId="26" xfId="51" applyNumberFormat="1" applyFont="1" applyFill="1" applyBorder="1" applyAlignment="1">
      <alignment horizontal="center" vertical="center"/>
      <protection/>
    </xf>
    <xf numFmtId="0" fontId="0" fillId="34" borderId="26" xfId="51" applyNumberFormat="1" applyFont="1" applyFill="1" applyBorder="1" applyAlignment="1">
      <alignment horizontal="center" vertical="center"/>
      <protection/>
    </xf>
    <xf numFmtId="0" fontId="20" fillId="0" borderId="26" xfId="0" applyFont="1" applyFill="1" applyBorder="1" applyAlignment="1">
      <alignment horizontal="left" vertical="center" shrinkToFit="1"/>
    </xf>
    <xf numFmtId="0" fontId="0" fillId="0" borderId="5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0" fillId="35" borderId="57" xfId="0" applyNumberFormat="1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shrinkToFit="1"/>
    </xf>
    <xf numFmtId="0" fontId="0" fillId="34" borderId="26" xfId="0" applyNumberFormat="1" applyFont="1" applyFill="1" applyBorder="1" applyAlignment="1">
      <alignment horizontal="center" vertical="center"/>
    </xf>
    <xf numFmtId="20" fontId="20" fillId="0" borderId="27" xfId="51" applyNumberFormat="1" applyFont="1" applyFill="1" applyBorder="1" applyAlignment="1">
      <alignment horizontal="center" vertical="center"/>
      <protection/>
    </xf>
    <xf numFmtId="20" fontId="20" fillId="0" borderId="23" xfId="0" applyNumberFormat="1" applyFont="1" applyFill="1" applyBorder="1" applyAlignment="1">
      <alignment horizontal="center" vertical="center"/>
    </xf>
    <xf numFmtId="20" fontId="20" fillId="0" borderId="24" xfId="51" applyNumberFormat="1" applyFont="1" applyFill="1" applyBorder="1" applyAlignment="1">
      <alignment horizontal="center" vertical="center"/>
      <protection/>
    </xf>
    <xf numFmtId="20" fontId="20" fillId="0" borderId="23" xfId="51" applyNumberFormat="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31" fillId="0" borderId="52" xfId="0" applyFont="1" applyFill="1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40" borderId="45" xfId="0" applyFon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0" fillId="0" borderId="43" xfId="51" applyFont="1" applyFill="1" applyBorder="1" applyAlignment="1">
      <alignment horizontal="center" vertical="center"/>
      <protection/>
    </xf>
    <xf numFmtId="0" fontId="20" fillId="0" borderId="41" xfId="51" applyFont="1" applyFill="1" applyBorder="1" applyAlignment="1">
      <alignment horizontal="center" vertical="center"/>
      <protection/>
    </xf>
    <xf numFmtId="0" fontId="20" fillId="0" borderId="40" xfId="51" applyFont="1" applyFill="1" applyBorder="1" applyAlignment="1">
      <alignment horizontal="center" vertical="center"/>
      <protection/>
    </xf>
    <xf numFmtId="0" fontId="20" fillId="0" borderId="44" xfId="51" applyFont="1" applyFill="1" applyBorder="1" applyAlignment="1">
      <alignment horizontal="center" vertical="center"/>
      <protection/>
    </xf>
    <xf numFmtId="0" fontId="15" fillId="0" borderId="62" xfId="51" applyFont="1" applyFill="1" applyBorder="1" applyAlignment="1">
      <alignment horizontal="left" vertical="center"/>
      <protection/>
    </xf>
    <xf numFmtId="0" fontId="0" fillId="0" borderId="63" xfId="51" applyFont="1" applyFill="1" applyBorder="1" applyAlignment="1">
      <alignment horizontal="center" vertical="center"/>
      <protection/>
    </xf>
    <xf numFmtId="0" fontId="15" fillId="0" borderId="63" xfId="51" applyFont="1" applyFill="1" applyBorder="1" applyAlignment="1">
      <alignment horizontal="center" vertical="center"/>
      <protection/>
    </xf>
    <xf numFmtId="0" fontId="0" fillId="0" borderId="63" xfId="51" applyNumberFormat="1" applyFont="1" applyFill="1" applyBorder="1" applyAlignment="1">
      <alignment horizontal="center" vertical="center"/>
      <protection/>
    </xf>
    <xf numFmtId="0" fontId="15" fillId="0" borderId="64" xfId="51" applyFont="1" applyFill="1" applyBorder="1" applyAlignment="1">
      <alignment horizontal="left" vertical="center"/>
      <protection/>
    </xf>
    <xf numFmtId="0" fontId="0" fillId="0" borderId="55" xfId="51" applyFont="1" applyFill="1" applyBorder="1" applyAlignment="1">
      <alignment horizontal="center" vertical="center"/>
      <protection/>
    </xf>
    <xf numFmtId="0" fontId="15" fillId="0" borderId="55" xfId="51" applyFont="1" applyFill="1" applyBorder="1" applyAlignment="1">
      <alignment horizontal="center" vertical="center"/>
      <protection/>
    </xf>
    <xf numFmtId="0" fontId="0" fillId="0" borderId="55" xfId="51" applyNumberFormat="1" applyFont="1" applyFill="1" applyBorder="1" applyAlignment="1">
      <alignment horizontal="center" vertical="center"/>
      <protection/>
    </xf>
    <xf numFmtId="0" fontId="15" fillId="0" borderId="50" xfId="51" applyFont="1" applyFill="1" applyBorder="1" applyAlignment="1">
      <alignment horizontal="left" vertical="center"/>
      <protection/>
    </xf>
    <xf numFmtId="0" fontId="7" fillId="0" borderId="21" xfId="51" applyNumberFormat="1" applyFont="1" applyFill="1" applyBorder="1" applyAlignment="1">
      <alignment horizontal="center" vertical="center"/>
      <protection/>
    </xf>
    <xf numFmtId="0" fontId="7" fillId="0" borderId="23" xfId="51" applyNumberFormat="1" applyFont="1" applyFill="1" applyBorder="1" applyAlignment="1">
      <alignment horizontal="center" vertical="center"/>
      <protection/>
    </xf>
    <xf numFmtId="0" fontId="13" fillId="0" borderId="22" xfId="51" applyNumberFormat="1" applyFont="1" applyFill="1" applyBorder="1" applyAlignment="1">
      <alignment horizontal="center" vertical="center"/>
      <protection/>
    </xf>
    <xf numFmtId="0" fontId="13" fillId="0" borderId="21" xfId="51" applyNumberFormat="1" applyFont="1" applyFill="1" applyBorder="1" applyAlignment="1">
      <alignment horizontal="center" vertical="center"/>
      <protection/>
    </xf>
    <xf numFmtId="0" fontId="13" fillId="0" borderId="23" xfId="51" applyNumberFormat="1" applyFont="1" applyFill="1" applyBorder="1" applyAlignment="1">
      <alignment horizontal="center" vertical="center"/>
      <protection/>
    </xf>
    <xf numFmtId="0" fontId="20" fillId="0" borderId="25" xfId="0" applyFont="1" applyFill="1" applyBorder="1" applyAlignment="1">
      <alignment vertical="center" shrinkToFit="1"/>
    </xf>
    <xf numFmtId="0" fontId="20" fillId="0" borderId="50" xfId="0" applyFont="1" applyFill="1" applyBorder="1" applyAlignment="1">
      <alignment vertical="center" shrinkToFit="1"/>
    </xf>
    <xf numFmtId="0" fontId="20" fillId="0" borderId="21" xfId="0" applyFont="1" applyFill="1" applyBorder="1" applyAlignment="1">
      <alignment vertical="center" shrinkToFit="1"/>
    </xf>
    <xf numFmtId="0" fontId="15" fillId="0" borderId="21" xfId="51" applyFont="1" applyFill="1" applyBorder="1" applyAlignment="1">
      <alignment horizontal="left" vertical="center"/>
      <protection/>
    </xf>
    <xf numFmtId="0" fontId="0" fillId="0" borderId="21" xfId="51" applyNumberFormat="1" applyFont="1" applyFill="1" applyBorder="1" applyAlignment="1">
      <alignment horizontal="center" vertical="center"/>
      <protection/>
    </xf>
    <xf numFmtId="0" fontId="15" fillId="0" borderId="37" xfId="51" applyFont="1" applyFill="1" applyBorder="1" applyAlignment="1">
      <alignment horizontal="left" vertical="center"/>
      <protection/>
    </xf>
    <xf numFmtId="0" fontId="31" fillId="0" borderId="65" xfId="51" applyFont="1" applyFill="1" applyBorder="1" applyAlignment="1">
      <alignment horizontal="center" vertical="center"/>
      <protection/>
    </xf>
    <xf numFmtId="0" fontId="31" fillId="0" borderId="66" xfId="51" applyFont="1" applyFill="1" applyBorder="1" applyAlignment="1">
      <alignment horizontal="center" vertical="center"/>
      <protection/>
    </xf>
    <xf numFmtId="0" fontId="31" fillId="0" borderId="67" xfId="0" applyFont="1" applyBorder="1" applyAlignment="1">
      <alignment vertical="center"/>
    </xf>
    <xf numFmtId="0" fontId="31" fillId="0" borderId="68" xfId="0" applyFont="1" applyBorder="1" applyAlignment="1">
      <alignment vertical="center"/>
    </xf>
    <xf numFmtId="0" fontId="28" fillId="0" borderId="69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7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72" xfId="0" applyFont="1" applyBorder="1" applyAlignment="1">
      <alignment vertical="center"/>
    </xf>
    <xf numFmtId="0" fontId="31" fillId="0" borderId="65" xfId="51" applyFont="1" applyFill="1" applyBorder="1">
      <alignment horizontal="left" vertical="center"/>
      <protection/>
    </xf>
    <xf numFmtId="0" fontId="31" fillId="0" borderId="69" xfId="51" applyFont="1" applyFill="1" applyBorder="1">
      <alignment horizontal="left" vertical="center"/>
      <protection/>
    </xf>
    <xf numFmtId="0" fontId="31" fillId="0" borderId="66" xfId="51" applyFont="1" applyFill="1" applyBorder="1">
      <alignment horizontal="left" vertical="center"/>
      <protection/>
    </xf>
    <xf numFmtId="0" fontId="31" fillId="0" borderId="69" xfId="51" applyFont="1" applyFill="1" applyBorder="1" applyAlignment="1">
      <alignment vertical="center"/>
      <protection/>
    </xf>
    <xf numFmtId="0" fontId="31" fillId="0" borderId="73" xfId="51" applyFont="1" applyFill="1" applyBorder="1">
      <alignment horizontal="left" vertical="center"/>
      <protection/>
    </xf>
    <xf numFmtId="0" fontId="31" fillId="0" borderId="70" xfId="51" applyFont="1" applyFill="1" applyBorder="1" applyAlignment="1">
      <alignment vertical="center"/>
      <protection/>
    </xf>
    <xf numFmtId="0" fontId="31" fillId="0" borderId="16" xfId="51" applyFont="1" applyFill="1" applyBorder="1">
      <alignment horizontal="left" vertical="center"/>
      <protection/>
    </xf>
    <xf numFmtId="0" fontId="2" fillId="0" borderId="65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32" fillId="0" borderId="70" xfId="51" applyFont="1" applyFill="1" applyBorder="1" applyAlignment="1">
      <alignment horizontal="center" vertical="center"/>
      <protection/>
    </xf>
    <xf numFmtId="0" fontId="31" fillId="0" borderId="74" xfId="0" applyFont="1" applyBorder="1" applyAlignment="1">
      <alignment vertical="center"/>
    </xf>
    <xf numFmtId="0" fontId="31" fillId="0" borderId="67" xfId="51" applyFont="1" applyFill="1" applyBorder="1">
      <alignment horizontal="left" vertical="center"/>
      <protection/>
    </xf>
    <xf numFmtId="0" fontId="28" fillId="0" borderId="65" xfId="0" applyFont="1" applyBorder="1" applyAlignment="1">
      <alignment vertical="center"/>
    </xf>
    <xf numFmtId="0" fontId="31" fillId="0" borderId="70" xfId="51" applyFont="1" applyFill="1" applyBorder="1">
      <alignment horizontal="left" vertical="center"/>
      <protection/>
    </xf>
    <xf numFmtId="0" fontId="31" fillId="0" borderId="75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31" fillId="0" borderId="70" xfId="0" applyFont="1" applyBorder="1" applyAlignment="1">
      <alignment horizontal="center" vertical="center"/>
    </xf>
    <xf numFmtId="0" fontId="31" fillId="0" borderId="71" xfId="51" applyFont="1" applyFill="1" applyBorder="1">
      <alignment horizontal="left" vertical="center"/>
      <protection/>
    </xf>
    <xf numFmtId="0" fontId="31" fillId="0" borderId="16" xfId="0" applyFont="1" applyFill="1" applyBorder="1" applyAlignment="1">
      <alignment vertical="center"/>
    </xf>
    <xf numFmtId="0" fontId="31" fillId="0" borderId="65" xfId="0" applyFont="1" applyFill="1" applyBorder="1" applyAlignment="1">
      <alignment vertical="center"/>
    </xf>
    <xf numFmtId="0" fontId="31" fillId="0" borderId="69" xfId="0" applyFont="1" applyFill="1" applyBorder="1" applyAlignment="1">
      <alignment vertical="center"/>
    </xf>
    <xf numFmtId="0" fontId="31" fillId="0" borderId="67" xfId="0" applyFont="1" applyFill="1" applyBorder="1" applyAlignment="1">
      <alignment vertical="center"/>
    </xf>
    <xf numFmtId="0" fontId="31" fillId="0" borderId="70" xfId="51" applyFont="1" applyFill="1" applyBorder="1" applyAlignment="1">
      <alignment horizontal="center" vertical="center"/>
      <protection/>
    </xf>
    <xf numFmtId="0" fontId="31" fillId="0" borderId="71" xfId="0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31" fillId="0" borderId="7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>
      <alignment horizontal="center" vertical="center" shrinkToFit="1"/>
    </xf>
    <xf numFmtId="0" fontId="20" fillId="0" borderId="77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79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3" fillId="0" borderId="62" xfId="51" applyFont="1" applyFill="1" applyBorder="1" applyAlignment="1">
      <alignment horizontal="center" vertical="center"/>
      <protection/>
    </xf>
    <xf numFmtId="0" fontId="3" fillId="0" borderId="25" xfId="51" applyFont="1" applyFill="1" applyBorder="1" applyAlignment="1">
      <alignment horizontal="center" vertical="center"/>
      <protection/>
    </xf>
    <xf numFmtId="0" fontId="3" fillId="0" borderId="8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39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81" xfId="51" applyFont="1" applyFill="1" applyBorder="1" applyAlignment="1">
      <alignment horizontal="center" vertical="center"/>
      <protection/>
    </xf>
    <xf numFmtId="0" fontId="3" fillId="0" borderId="37" xfId="51" applyFont="1" applyFill="1" applyBorder="1" applyAlignment="1">
      <alignment horizontal="center" vertical="center"/>
      <protection/>
    </xf>
    <xf numFmtId="0" fontId="24" fillId="0" borderId="31" xfId="51" applyNumberFormat="1" applyFont="1" applyFill="1" applyBorder="1" applyAlignment="1">
      <alignment horizontal="center" vertical="center" wrapText="1"/>
      <protection/>
    </xf>
    <xf numFmtId="0" fontId="24" fillId="0" borderId="82" xfId="51" applyNumberFormat="1" applyFont="1" applyFill="1" applyBorder="1" applyAlignment="1">
      <alignment horizontal="center" vertical="center" wrapText="1"/>
      <protection/>
    </xf>
    <xf numFmtId="0" fontId="24" fillId="0" borderId="80" xfId="51" applyNumberFormat="1" applyFont="1" applyFill="1" applyBorder="1" applyAlignment="1">
      <alignment horizontal="center" vertical="center" wrapText="1"/>
      <protection/>
    </xf>
    <xf numFmtId="0" fontId="24" fillId="0" borderId="10" xfId="51" applyNumberFormat="1" applyFont="1" applyFill="1" applyBorder="1" applyAlignment="1">
      <alignment horizontal="center" vertical="center" wrapText="1"/>
      <protection/>
    </xf>
    <xf numFmtId="0" fontId="24" fillId="0" borderId="11" xfId="51" applyNumberFormat="1" applyFont="1" applyFill="1" applyBorder="1" applyAlignment="1">
      <alignment horizontal="center" vertical="center" wrapText="1"/>
      <protection/>
    </xf>
    <xf numFmtId="0" fontId="24" fillId="0" borderId="12" xfId="51" applyNumberFormat="1" applyFont="1" applyFill="1" applyBorder="1" applyAlignment="1">
      <alignment horizontal="center" vertical="center" wrapText="1"/>
      <protection/>
    </xf>
    <xf numFmtId="0" fontId="3" fillId="0" borderId="83" xfId="51" applyFont="1" applyFill="1" applyBorder="1" applyAlignment="1">
      <alignment horizontal="center" vertical="center"/>
      <protection/>
    </xf>
    <xf numFmtId="0" fontId="3" fillId="0" borderId="84" xfId="51" applyFont="1" applyFill="1" applyBorder="1" applyAlignment="1">
      <alignment horizontal="center" vertical="center"/>
      <protection/>
    </xf>
    <xf numFmtId="0" fontId="3" fillId="0" borderId="85" xfId="51" applyNumberFormat="1" applyFont="1" applyFill="1" applyBorder="1" applyAlignment="1">
      <alignment horizontal="center" vertical="center"/>
      <protection/>
    </xf>
    <xf numFmtId="0" fontId="3" fillId="0" borderId="86" xfId="51" applyNumberFormat="1" applyFont="1" applyFill="1" applyBorder="1" applyAlignment="1">
      <alignment horizontal="center" vertical="center"/>
      <protection/>
    </xf>
    <xf numFmtId="0" fontId="3" fillId="0" borderId="87" xfId="51" applyNumberFormat="1" applyFont="1" applyFill="1" applyBorder="1" applyAlignment="1">
      <alignment horizontal="center" vertical="center"/>
      <protection/>
    </xf>
    <xf numFmtId="0" fontId="3" fillId="0" borderId="88" xfId="51" applyNumberFormat="1" applyFont="1" applyFill="1" applyBorder="1" applyAlignment="1">
      <alignment horizontal="center" vertical="center"/>
      <protection/>
    </xf>
    <xf numFmtId="0" fontId="3" fillId="0" borderId="89" xfId="51" applyNumberFormat="1" applyFont="1" applyFill="1" applyBorder="1" applyAlignment="1">
      <alignment horizontal="center" vertical="center"/>
      <protection/>
    </xf>
    <xf numFmtId="0" fontId="3" fillId="0" borderId="90" xfId="51" applyNumberFormat="1" applyFont="1" applyFill="1" applyBorder="1" applyAlignment="1">
      <alignment horizontal="center" vertical="center"/>
      <protection/>
    </xf>
    <xf numFmtId="49" fontId="3" fillId="0" borderId="38" xfId="51" applyNumberFormat="1" applyFont="1" applyFill="1" applyBorder="1" applyAlignment="1">
      <alignment horizontal="center" vertical="center"/>
      <protection/>
    </xf>
    <xf numFmtId="49" fontId="3" fillId="0" borderId="43" xfId="51" applyNumberFormat="1" applyFont="1" applyFill="1" applyBorder="1" applyAlignment="1">
      <alignment horizontal="center" vertical="center"/>
      <protection/>
    </xf>
    <xf numFmtId="49" fontId="3" fillId="0" borderId="39" xfId="51" applyNumberFormat="1" applyFont="1" applyFill="1" applyBorder="1" applyAlignment="1">
      <alignment horizontal="center" vertical="center"/>
      <protection/>
    </xf>
    <xf numFmtId="49" fontId="3" fillId="0" borderId="22" xfId="51" applyNumberFormat="1" applyFont="1" applyFill="1" applyBorder="1" applyAlignment="1">
      <alignment horizontal="center" vertical="center"/>
      <protection/>
    </xf>
    <xf numFmtId="41" fontId="3" fillId="0" borderId="25" xfId="51" applyNumberFormat="1" applyFont="1" applyFill="1" applyBorder="1" applyAlignment="1">
      <alignment horizontal="center" vertical="center"/>
      <protection/>
    </xf>
    <xf numFmtId="0" fontId="5" fillId="0" borderId="38" xfId="51" applyFont="1" applyFill="1" applyBorder="1" applyAlignment="1">
      <alignment horizontal="center" vertical="center"/>
      <protection/>
    </xf>
    <xf numFmtId="0" fontId="5" fillId="0" borderId="43" xfId="51" applyFont="1" applyFill="1" applyBorder="1" applyAlignment="1">
      <alignment horizontal="center" vertical="center"/>
      <protection/>
    </xf>
    <xf numFmtId="0" fontId="24" fillId="0" borderId="27" xfId="51" applyFont="1" applyFill="1" applyBorder="1" applyAlignment="1">
      <alignment horizontal="center" vertical="center"/>
      <protection/>
    </xf>
    <xf numFmtId="0" fontId="24" fillId="0" borderId="21" xfId="51" applyFont="1" applyFill="1" applyBorder="1" applyAlignment="1">
      <alignment horizontal="center" vertical="center"/>
      <protection/>
    </xf>
    <xf numFmtId="49" fontId="3" fillId="0" borderId="27" xfId="51" applyNumberFormat="1" applyFont="1" applyFill="1" applyBorder="1" applyAlignment="1">
      <alignment horizontal="center" vertical="center"/>
      <protection/>
    </xf>
    <xf numFmtId="49" fontId="3" fillId="0" borderId="21" xfId="51" applyNumberFormat="1" applyFont="1" applyFill="1" applyBorder="1" applyAlignment="1">
      <alignment horizontal="center" vertical="center"/>
      <protection/>
    </xf>
    <xf numFmtId="0" fontId="3" fillId="0" borderId="91" xfId="51" applyFont="1" applyFill="1" applyBorder="1" applyAlignment="1">
      <alignment horizontal="center" vertical="center"/>
      <protection/>
    </xf>
    <xf numFmtId="0" fontId="3" fillId="0" borderId="43" xfId="51" applyFont="1" applyFill="1" applyBorder="1" applyAlignment="1">
      <alignment horizontal="center" vertical="center"/>
      <protection/>
    </xf>
    <xf numFmtId="0" fontId="24" fillId="34" borderId="21" xfId="51" applyNumberFormat="1" applyFont="1" applyFill="1" applyBorder="1" applyAlignment="1">
      <alignment horizontal="left" vertical="center"/>
      <protection/>
    </xf>
    <xf numFmtId="41" fontId="3" fillId="0" borderId="91" xfId="51" applyNumberFormat="1" applyFont="1" applyFill="1" applyBorder="1" applyAlignment="1">
      <alignment horizontal="center" vertical="center"/>
      <protection/>
    </xf>
    <xf numFmtId="41" fontId="3" fillId="0" borderId="43" xfId="51" applyNumberFormat="1" applyFont="1" applyFill="1" applyBorder="1" applyAlignment="1">
      <alignment horizontal="center" vertical="center"/>
      <protection/>
    </xf>
    <xf numFmtId="41" fontId="3" fillId="0" borderId="29" xfId="51" applyNumberFormat="1" applyFont="1" applyFill="1" applyBorder="1" applyAlignment="1">
      <alignment horizontal="center" vertical="center"/>
      <protection/>
    </xf>
    <xf numFmtId="41" fontId="3" fillId="0" borderId="22" xfId="51" applyNumberFormat="1" applyFont="1" applyFill="1" applyBorder="1" applyAlignment="1">
      <alignment horizontal="center" vertical="center"/>
      <protection/>
    </xf>
    <xf numFmtId="41" fontId="3" fillId="0" borderId="21" xfId="51" applyNumberFormat="1" applyFont="1" applyFill="1" applyBorder="1" applyAlignment="1">
      <alignment horizontal="center" vertical="center"/>
      <protection/>
    </xf>
    <xf numFmtId="41" fontId="3" fillId="0" borderId="50" xfId="51" applyNumberFormat="1" applyFont="1" applyFill="1" applyBorder="1" applyAlignment="1">
      <alignment horizontal="center" vertical="center"/>
      <protection/>
    </xf>
    <xf numFmtId="41" fontId="3" fillId="0" borderId="37" xfId="51" applyNumberFormat="1" applyFont="1" applyFill="1" applyBorder="1" applyAlignment="1">
      <alignment horizontal="center" vertical="center"/>
      <protection/>
    </xf>
    <xf numFmtId="0" fontId="11" fillId="0" borderId="84" xfId="51" applyFont="1" applyFill="1" applyBorder="1" applyAlignment="1">
      <alignment horizontal="center" vertical="center"/>
      <protection/>
    </xf>
    <xf numFmtId="0" fontId="2" fillId="0" borderId="84" xfId="51" applyFont="1" applyFill="1" applyBorder="1" applyAlignment="1">
      <alignment horizontal="center" vertical="center"/>
      <protection/>
    </xf>
    <xf numFmtId="41" fontId="3" fillId="0" borderId="46" xfId="51" applyNumberFormat="1" applyFont="1" applyFill="1" applyBorder="1" applyAlignment="1">
      <alignment horizontal="center" vertical="center"/>
      <protection/>
    </xf>
    <xf numFmtId="41" fontId="3" fillId="0" borderId="26" xfId="51" applyNumberFormat="1" applyFont="1" applyFill="1" applyBorder="1" applyAlignment="1">
      <alignment horizontal="center" vertical="center"/>
      <protection/>
    </xf>
    <xf numFmtId="41" fontId="3" fillId="0" borderId="58" xfId="51" applyNumberFormat="1" applyFont="1" applyFill="1" applyBorder="1" applyAlignment="1">
      <alignment horizontal="center" vertical="center"/>
      <protection/>
    </xf>
    <xf numFmtId="0" fontId="3" fillId="0" borderId="92" xfId="51" applyFont="1" applyFill="1" applyBorder="1" applyAlignment="1">
      <alignment horizontal="center" vertical="center"/>
      <protection/>
    </xf>
    <xf numFmtId="0" fontId="24" fillId="34" borderId="13" xfId="51" applyNumberFormat="1" applyFont="1" applyFill="1" applyBorder="1" applyAlignment="1">
      <alignment horizontal="left" vertical="center" wrapText="1"/>
      <protection/>
    </xf>
    <xf numFmtId="0" fontId="24" fillId="34" borderId="14" xfId="51" applyNumberFormat="1" applyFont="1" applyFill="1" applyBorder="1" applyAlignment="1">
      <alignment horizontal="left" vertical="center" wrapText="1"/>
      <protection/>
    </xf>
    <xf numFmtId="0" fontId="24" fillId="34" borderId="18" xfId="51" applyNumberFormat="1" applyFont="1" applyFill="1" applyBorder="1" applyAlignment="1">
      <alignment horizontal="left" vertical="center" wrapText="1"/>
      <protection/>
    </xf>
    <xf numFmtId="0" fontId="24" fillId="34" borderId="20" xfId="51" applyNumberFormat="1" applyFont="1" applyFill="1" applyBorder="1" applyAlignment="1">
      <alignment horizontal="left" vertical="center" wrapText="1"/>
      <protection/>
    </xf>
    <xf numFmtId="0" fontId="3" fillId="0" borderId="93" xfId="51" applyNumberFormat="1" applyFont="1" applyFill="1" applyBorder="1" applyAlignment="1">
      <alignment horizontal="center" vertical="center"/>
      <protection/>
    </xf>
    <xf numFmtId="0" fontId="3" fillId="0" borderId="94" xfId="51" applyNumberFormat="1" applyFont="1" applyFill="1" applyBorder="1" applyAlignment="1">
      <alignment horizontal="center" vertical="center"/>
      <protection/>
    </xf>
    <xf numFmtId="41" fontId="3" fillId="0" borderId="92" xfId="51" applyNumberFormat="1" applyFont="1" applyFill="1" applyBorder="1" applyAlignment="1">
      <alignment horizontal="center" vertical="center"/>
      <protection/>
    </xf>
    <xf numFmtId="0" fontId="2" fillId="0" borderId="95" xfId="51" applyFont="1" applyFill="1" applyBorder="1" applyAlignment="1">
      <alignment horizontal="center" vertical="center"/>
      <protection/>
    </xf>
    <xf numFmtId="0" fontId="2" fillId="0" borderId="96" xfId="51" applyFont="1" applyFill="1" applyBorder="1" applyAlignment="1">
      <alignment horizontal="center" vertical="center"/>
      <protection/>
    </xf>
    <xf numFmtId="41" fontId="3" fillId="0" borderId="23" xfId="51" applyNumberFormat="1" applyFont="1" applyFill="1" applyBorder="1" applyAlignment="1">
      <alignment horizontal="center" vertical="center"/>
      <protection/>
    </xf>
    <xf numFmtId="41" fontId="3" fillId="0" borderId="47" xfId="51" applyNumberFormat="1" applyFont="1" applyFill="1" applyBorder="1" applyAlignment="1">
      <alignment horizontal="center" vertical="center"/>
      <protection/>
    </xf>
    <xf numFmtId="0" fontId="24" fillId="34" borderId="10" xfId="51" applyNumberFormat="1" applyFont="1" applyFill="1" applyBorder="1" applyAlignment="1">
      <alignment horizontal="left" vertical="center" wrapText="1"/>
      <protection/>
    </xf>
    <xf numFmtId="0" fontId="24" fillId="34" borderId="12" xfId="51" applyNumberFormat="1" applyFont="1" applyFill="1" applyBorder="1" applyAlignment="1">
      <alignment horizontal="left" vertical="center" wrapText="1"/>
      <protection/>
    </xf>
    <xf numFmtId="0" fontId="3" fillId="0" borderId="97" xfId="51" applyNumberFormat="1" applyFont="1" applyFill="1" applyBorder="1" applyAlignment="1">
      <alignment horizontal="center" vertical="center"/>
      <protection/>
    </xf>
    <xf numFmtId="0" fontId="24" fillId="34" borderId="23" xfId="51" applyNumberFormat="1" applyFont="1" applyFill="1" applyBorder="1" applyAlignment="1">
      <alignment horizontal="left" vertical="center"/>
      <protection/>
    </xf>
    <xf numFmtId="0" fontId="2" fillId="0" borderId="98" xfId="5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7" fillId="0" borderId="17" xfId="51" applyFont="1" applyFill="1" applyBorder="1" applyAlignment="1">
      <alignment horizontal="center" vertical="center"/>
      <protection/>
    </xf>
    <xf numFmtId="0" fontId="30" fillId="0" borderId="13" xfId="51" applyFont="1" applyFill="1" applyBorder="1" applyAlignment="1">
      <alignment horizontal="center" vertical="center"/>
      <protection/>
    </xf>
    <xf numFmtId="0" fontId="30" fillId="0" borderId="15" xfId="51" applyFont="1" applyFill="1" applyBorder="1" applyAlignment="1">
      <alignment horizontal="center" vertical="center"/>
      <protection/>
    </xf>
    <xf numFmtId="0" fontId="30" fillId="0" borderId="14" xfId="51" applyFont="1" applyFill="1" applyBorder="1" applyAlignment="1">
      <alignment horizontal="center" vertical="center"/>
      <protection/>
    </xf>
    <xf numFmtId="0" fontId="30" fillId="0" borderId="10" xfId="51" applyFont="1" applyFill="1" applyBorder="1" applyAlignment="1">
      <alignment horizontal="center" vertical="center"/>
      <protection/>
    </xf>
    <xf numFmtId="0" fontId="30" fillId="0" borderId="11" xfId="51" applyFont="1" applyFill="1" applyBorder="1" applyAlignment="1">
      <alignment horizontal="center" vertical="center"/>
      <protection/>
    </xf>
    <xf numFmtId="0" fontId="30" fillId="0" borderId="12" xfId="51" applyFont="1" applyFill="1" applyBorder="1" applyAlignment="1">
      <alignment horizontal="center" vertical="center"/>
      <protection/>
    </xf>
    <xf numFmtId="0" fontId="37" fillId="0" borderId="13" xfId="51" applyFont="1" applyFill="1" applyBorder="1" applyAlignment="1">
      <alignment horizontal="center" vertical="center"/>
      <protection/>
    </xf>
    <xf numFmtId="0" fontId="37" fillId="0" borderId="15" xfId="51" applyFont="1" applyFill="1" applyBorder="1" applyAlignment="1">
      <alignment horizontal="center" vertical="center"/>
      <protection/>
    </xf>
    <xf numFmtId="0" fontId="37" fillId="0" borderId="14" xfId="51" applyFont="1" applyFill="1" applyBorder="1" applyAlignment="1">
      <alignment horizontal="center" vertical="center"/>
      <protection/>
    </xf>
    <xf numFmtId="0" fontId="37" fillId="0" borderId="10" xfId="51" applyFont="1" applyFill="1" applyBorder="1" applyAlignment="1">
      <alignment horizontal="center" vertical="center"/>
      <protection/>
    </xf>
    <xf numFmtId="0" fontId="37" fillId="0" borderId="11" xfId="51" applyFont="1" applyFill="1" applyBorder="1" applyAlignment="1">
      <alignment horizontal="center" vertical="center"/>
      <protection/>
    </xf>
    <xf numFmtId="0" fontId="37" fillId="0" borderId="12" xfId="51" applyFont="1" applyFill="1" applyBorder="1" applyAlignment="1">
      <alignment horizontal="center" vertical="center"/>
      <protection/>
    </xf>
    <xf numFmtId="0" fontId="28" fillId="0" borderId="13" xfId="51" applyFont="1" applyFill="1" applyBorder="1" applyAlignment="1">
      <alignment horizontal="center" vertical="center"/>
      <protection/>
    </xf>
    <xf numFmtId="0" fontId="28" fillId="0" borderId="15" xfId="51" applyFont="1" applyFill="1" applyBorder="1" applyAlignment="1">
      <alignment horizontal="center" vertical="center"/>
      <protection/>
    </xf>
    <xf numFmtId="0" fontId="28" fillId="0" borderId="14" xfId="51" applyFont="1" applyFill="1" applyBorder="1" applyAlignment="1">
      <alignment horizontal="center" vertical="center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21" xfId="51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標準_対戦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37</xdr:row>
      <xdr:rowOff>0</xdr:rowOff>
    </xdr:from>
    <xdr:to>
      <xdr:col>5</xdr:col>
      <xdr:colOff>714375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76200</xdr:colOff>
      <xdr:row>1</xdr:row>
      <xdr:rowOff>38100</xdr:rowOff>
    </xdr:from>
    <xdr:to>
      <xdr:col>5</xdr:col>
      <xdr:colOff>1171575</xdr:colOff>
      <xdr:row>3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524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1276350</xdr:colOff>
      <xdr:row>1</xdr:row>
      <xdr:rowOff>38100</xdr:rowOff>
    </xdr:from>
    <xdr:to>
      <xdr:col>6</xdr:col>
      <xdr:colOff>38100</xdr:colOff>
      <xdr:row>3</xdr:row>
      <xdr:rowOff>66675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3524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180975</xdr:colOff>
      <xdr:row>1</xdr:row>
      <xdr:rowOff>38100</xdr:rowOff>
    </xdr:from>
    <xdr:to>
      <xdr:col>10</xdr:col>
      <xdr:colOff>485775</xdr:colOff>
      <xdr:row>3</xdr:row>
      <xdr:rowOff>66675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3524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609600</xdr:colOff>
      <xdr:row>1</xdr:row>
      <xdr:rowOff>38100</xdr:rowOff>
    </xdr:from>
    <xdr:to>
      <xdr:col>10</xdr:col>
      <xdr:colOff>1704975</xdr:colOff>
      <xdr:row>3</xdr:row>
      <xdr:rowOff>66675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3524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1809750</xdr:colOff>
      <xdr:row>1</xdr:row>
      <xdr:rowOff>38100</xdr:rowOff>
    </xdr:from>
    <xdr:to>
      <xdr:col>14</xdr:col>
      <xdr:colOff>180975</xdr:colOff>
      <xdr:row>3</xdr:row>
      <xdr:rowOff>66675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524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019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" name="Line 1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" name="Line 1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" name="Line 1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" name="Line 1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" name="Line 1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" name="Line 1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9" name="Line 1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0" name="Line 1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1" name="Line 1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2" name="Line 2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3" name="Line 2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4" name="Line 2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5" name="Line 2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6" name="Line 2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7" name="Line 2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8" name="Line 2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9" name="Line 2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0" name="Line 2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1" name="Line 2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2" name="Line 3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3" name="Line 3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4" name="Line 3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5" name="Line 3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6" name="Line 3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7" name="Line 3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8" name="Line 3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9" name="Line 3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0" name="Line 3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1" name="Line 3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2" name="Line 4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3" name="Line 4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4" name="Line 4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5" name="Line 4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6" name="Line 4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7" name="Line 4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8" name="Line 4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9" name="Line 4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0" name="Line 4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1" name="Line 4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2" name="Line 5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3" name="Line 5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4" name="Line 5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5" name="Line 5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6" name="Line 5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7" name="Line 5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8" name="Line 5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9" name="Line 5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0" name="Line 5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1" name="Line 5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2" name="Line 6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3" name="Line 6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4" name="Line 6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5" name="Line 6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6" name="Line 6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7" name="Line 6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8" name="Line 6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9" name="Line 6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0" name="Line 6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1" name="Line 6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2" name="Line 7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3" name="Line 7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4" name="Line 7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5" name="Line 7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6" name="Line 7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7" name="Line 7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8" name="Line 7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9" name="Line 7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0" name="Line 7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1" name="Line 7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2" name="Line 8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3" name="Line 8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4" name="Line 8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5" name="Line 83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6" name="Line 84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7" name="Line 85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8" name="Line 86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9" name="Line 87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0" name="Line 88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1" name="Line 89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2" name="Line 90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3" name="Line 91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4" name="Line 92"/>
        <xdr:cNvSpPr>
          <a:spLocks/>
        </xdr:cNvSpPr>
      </xdr:nvSpPr>
      <xdr:spPr>
        <a:xfrm>
          <a:off x="10191750" y="569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1</xdr:row>
      <xdr:rowOff>238125</xdr:rowOff>
    </xdr:from>
    <xdr:to>
      <xdr:col>35</xdr:col>
      <xdr:colOff>561975</xdr:colOff>
      <xdr:row>2</xdr:row>
      <xdr:rowOff>209550</xdr:rowOff>
    </xdr:to>
    <xdr:pic>
      <xdr:nvPicPr>
        <xdr:cNvPr id="8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6762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0</xdr:row>
      <xdr:rowOff>9525</xdr:rowOff>
    </xdr:from>
    <xdr:to>
      <xdr:col>20</xdr:col>
      <xdr:colOff>266700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95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"/>
  <sheetViews>
    <sheetView zoomScaleSheetLayoutView="100" zoomScalePageLayoutView="0" workbookViewId="0" topLeftCell="B7">
      <selection activeCell="D16" sqref="D16"/>
    </sheetView>
  </sheetViews>
  <sheetFormatPr defaultColWidth="9.00390625" defaultRowHeight="13.5"/>
  <cols>
    <col min="1" max="1" width="7.00390625" style="194" hidden="1" customWidth="1"/>
    <col min="2" max="2" width="9.625" style="210" customWidth="1"/>
    <col min="3" max="3" width="9.625" style="194" customWidth="1"/>
    <col min="4" max="4" width="35.625" style="29" customWidth="1"/>
    <col min="5" max="5" width="18.625" style="33" customWidth="1"/>
    <col min="6" max="6" width="10.625" style="194" customWidth="1"/>
    <col min="7" max="16384" width="9.00390625" style="194" customWidth="1"/>
  </cols>
  <sheetData>
    <row r="1" spans="1:9" ht="30" customHeight="1">
      <c r="A1" s="192"/>
      <c r="B1" s="359" t="s">
        <v>45</v>
      </c>
      <c r="C1" s="359"/>
      <c r="D1" s="359"/>
      <c r="E1" s="359"/>
      <c r="F1" s="359"/>
      <c r="G1" s="193"/>
      <c r="H1" s="193"/>
      <c r="I1" s="193"/>
    </row>
    <row r="2" spans="1:5" ht="19.5" customHeight="1" thickBot="1">
      <c r="A2" s="195"/>
      <c r="B2" s="358"/>
      <c r="C2" s="358"/>
      <c r="D2" s="358"/>
      <c r="E2" s="358"/>
    </row>
    <row r="3" spans="2:6" ht="24.75" customHeight="1" thickBot="1">
      <c r="B3" s="184" t="s">
        <v>1</v>
      </c>
      <c r="C3" s="185" t="s">
        <v>43</v>
      </c>
      <c r="D3" s="46" t="s">
        <v>44</v>
      </c>
      <c r="E3" s="191" t="s">
        <v>2</v>
      </c>
      <c r="F3" s="196" t="s">
        <v>31</v>
      </c>
    </row>
    <row r="4" spans="2:6" ht="30" customHeight="1">
      <c r="B4" s="186" t="s">
        <v>85</v>
      </c>
      <c r="C4" s="114"/>
      <c r="D4" s="197" t="s">
        <v>47</v>
      </c>
      <c r="E4" s="158" t="s">
        <v>49</v>
      </c>
      <c r="F4" s="173" t="s">
        <v>32</v>
      </c>
    </row>
    <row r="5" spans="2:6" ht="30" customHeight="1" thickBot="1">
      <c r="B5" s="188" t="s">
        <v>46</v>
      </c>
      <c r="C5" s="116"/>
      <c r="D5" s="199" t="s">
        <v>48</v>
      </c>
      <c r="E5" s="200" t="s">
        <v>50</v>
      </c>
      <c r="F5" s="162" t="s">
        <v>51</v>
      </c>
    </row>
    <row r="6" spans="2:6" ht="30" customHeight="1" thickTop="1">
      <c r="B6" s="189" t="s">
        <v>52</v>
      </c>
      <c r="C6" s="174" t="s">
        <v>19</v>
      </c>
      <c r="D6" s="197" t="s">
        <v>56</v>
      </c>
      <c r="E6" s="158" t="s">
        <v>49</v>
      </c>
      <c r="F6" s="173" t="s">
        <v>32</v>
      </c>
    </row>
    <row r="7" spans="2:6" ht="30" customHeight="1">
      <c r="B7" s="187" t="s">
        <v>53</v>
      </c>
      <c r="C7" s="115" t="s">
        <v>24</v>
      </c>
      <c r="D7" s="198" t="s">
        <v>57</v>
      </c>
      <c r="E7" s="158" t="s">
        <v>33</v>
      </c>
      <c r="F7" s="173" t="s">
        <v>32</v>
      </c>
    </row>
    <row r="8" spans="2:6" ht="30" customHeight="1">
      <c r="B8" s="187" t="s">
        <v>54</v>
      </c>
      <c r="C8" s="115" t="s">
        <v>25</v>
      </c>
      <c r="D8" s="198" t="s">
        <v>58</v>
      </c>
      <c r="E8" s="158" t="s">
        <v>50</v>
      </c>
      <c r="F8" s="173" t="s">
        <v>32</v>
      </c>
    </row>
    <row r="9" spans="2:6" ht="30" customHeight="1" thickBot="1">
      <c r="B9" s="188" t="s">
        <v>55</v>
      </c>
      <c r="C9" s="116" t="s">
        <v>26</v>
      </c>
      <c r="D9" s="201" t="s">
        <v>59</v>
      </c>
      <c r="E9" s="200" t="s">
        <v>60</v>
      </c>
      <c r="F9" s="162" t="s">
        <v>61</v>
      </c>
    </row>
    <row r="10" spans="2:6" ht="30" customHeight="1" thickTop="1">
      <c r="B10" s="189" t="s">
        <v>62</v>
      </c>
      <c r="C10" s="174"/>
      <c r="D10" s="197" t="s">
        <v>64</v>
      </c>
      <c r="E10" s="158" t="s">
        <v>49</v>
      </c>
      <c r="F10" s="203" t="s">
        <v>32</v>
      </c>
    </row>
    <row r="11" spans="2:6" ht="30" customHeight="1" thickBot="1">
      <c r="B11" s="188" t="s">
        <v>63</v>
      </c>
      <c r="C11" s="116"/>
      <c r="D11" s="199" t="s">
        <v>65</v>
      </c>
      <c r="E11" s="200" t="s">
        <v>50</v>
      </c>
      <c r="F11" s="162" t="s">
        <v>51</v>
      </c>
    </row>
    <row r="12" spans="2:6" ht="30" customHeight="1" thickTop="1">
      <c r="B12" s="189" t="s">
        <v>66</v>
      </c>
      <c r="C12" s="174"/>
      <c r="D12" s="202" t="s">
        <v>27</v>
      </c>
      <c r="E12" s="157" t="s">
        <v>34</v>
      </c>
      <c r="F12" s="203" t="s">
        <v>32</v>
      </c>
    </row>
    <row r="13" spans="2:6" ht="30" customHeight="1" thickBot="1">
      <c r="B13" s="188" t="s">
        <v>67</v>
      </c>
      <c r="C13" s="116"/>
      <c r="D13" s="199" t="s">
        <v>68</v>
      </c>
      <c r="E13" s="200" t="s">
        <v>50</v>
      </c>
      <c r="F13" s="162" t="s">
        <v>51</v>
      </c>
    </row>
    <row r="14" spans="2:6" ht="30" customHeight="1" thickTop="1">
      <c r="B14" s="225" t="s">
        <v>69</v>
      </c>
      <c r="C14" s="226" t="s">
        <v>4</v>
      </c>
      <c r="D14" s="202" t="s">
        <v>71</v>
      </c>
      <c r="E14" s="157" t="s">
        <v>34</v>
      </c>
      <c r="F14" s="203" t="s">
        <v>32</v>
      </c>
    </row>
    <row r="15" spans="2:6" ht="30" customHeight="1">
      <c r="B15" s="288" t="s">
        <v>70</v>
      </c>
      <c r="C15" s="289" t="s">
        <v>5</v>
      </c>
      <c r="D15" s="290" t="s">
        <v>105</v>
      </c>
      <c r="E15" s="160" t="s">
        <v>60</v>
      </c>
      <c r="F15" s="291" t="s">
        <v>61</v>
      </c>
    </row>
    <row r="16" spans="2:6" ht="30" customHeight="1" thickBot="1">
      <c r="B16" s="188" t="s">
        <v>104</v>
      </c>
      <c r="C16" s="116" t="s">
        <v>106</v>
      </c>
      <c r="D16" s="292" t="s">
        <v>111</v>
      </c>
      <c r="E16" s="116" t="s">
        <v>33</v>
      </c>
      <c r="F16" s="293" t="s">
        <v>32</v>
      </c>
    </row>
    <row r="17" spans="2:6" ht="30" customHeight="1" thickTop="1">
      <c r="B17" s="189" t="s">
        <v>72</v>
      </c>
      <c r="C17" s="174"/>
      <c r="D17" s="202" t="s">
        <v>74</v>
      </c>
      <c r="E17" s="157" t="s">
        <v>34</v>
      </c>
      <c r="F17" s="203" t="s">
        <v>32</v>
      </c>
    </row>
    <row r="18" spans="2:6" ht="30" customHeight="1" thickBot="1">
      <c r="B18" s="190" t="s">
        <v>73</v>
      </c>
      <c r="C18" s="163"/>
      <c r="D18" s="267" t="s">
        <v>112</v>
      </c>
      <c r="E18" s="268" t="s">
        <v>33</v>
      </c>
      <c r="F18" s="224" t="s">
        <v>32</v>
      </c>
    </row>
    <row r="19" spans="2:6" ht="19.5" customHeight="1" hidden="1">
      <c r="B19" s="215"/>
      <c r="C19" s="216"/>
      <c r="D19" s="221"/>
      <c r="E19" s="259"/>
      <c r="F19" s="294"/>
    </row>
    <row r="20" spans="2:6" ht="19.5" customHeight="1" hidden="1">
      <c r="B20" s="215"/>
      <c r="C20" s="216"/>
      <c r="D20" s="222"/>
      <c r="E20" s="260"/>
      <c r="F20" s="266"/>
    </row>
    <row r="21" spans="2:6" ht="19.5" customHeight="1" hidden="1">
      <c r="B21" s="215"/>
      <c r="C21" s="216"/>
      <c r="D21" s="222"/>
      <c r="E21" s="260"/>
      <c r="F21" s="266"/>
    </row>
    <row r="22" spans="2:6" ht="19.5" customHeight="1" hidden="1">
      <c r="B22" s="215"/>
      <c r="C22" s="216"/>
      <c r="D22" s="222"/>
      <c r="E22" s="260"/>
      <c r="F22" s="266"/>
    </row>
    <row r="23" spans="2:6" ht="19.5" customHeight="1" hidden="1">
      <c r="B23" s="215"/>
      <c r="C23" s="216"/>
      <c r="D23" s="222"/>
      <c r="E23" s="260"/>
      <c r="F23" s="266"/>
    </row>
    <row r="24" spans="2:6" ht="19.5" customHeight="1" hidden="1">
      <c r="B24" s="215"/>
      <c r="C24" s="216"/>
      <c r="D24" s="223"/>
      <c r="E24" s="259"/>
      <c r="F24" s="266"/>
    </row>
    <row r="25" spans="2:6" ht="19.5" customHeight="1" hidden="1">
      <c r="B25" s="215"/>
      <c r="C25" s="216"/>
      <c r="D25" s="221"/>
      <c r="E25" s="259"/>
      <c r="F25" s="266"/>
    </row>
    <row r="26" spans="2:6" ht="19.5" customHeight="1" hidden="1">
      <c r="B26" s="215"/>
      <c r="C26" s="216"/>
      <c r="D26" s="221"/>
      <c r="E26" s="259"/>
      <c r="F26" s="266"/>
    </row>
    <row r="27" spans="2:6" ht="19.5" customHeight="1" hidden="1">
      <c r="B27" s="215"/>
      <c r="C27" s="216"/>
      <c r="D27" s="221"/>
      <c r="E27" s="259"/>
      <c r="F27" s="266"/>
    </row>
    <row r="28" spans="2:6" ht="19.5" customHeight="1" hidden="1">
      <c r="B28" s="215"/>
      <c r="C28" s="216"/>
      <c r="D28" s="221"/>
      <c r="E28" s="259"/>
      <c r="F28" s="266"/>
    </row>
    <row r="29" spans="2:6" ht="19.5" customHeight="1" hidden="1">
      <c r="B29" s="215"/>
      <c r="C29" s="216"/>
      <c r="D29" s="221"/>
      <c r="E29" s="259"/>
      <c r="F29" s="266"/>
    </row>
    <row r="30" spans="2:6" ht="19.5" customHeight="1" hidden="1">
      <c r="B30" s="215"/>
      <c r="C30" s="216"/>
      <c r="D30" s="222"/>
      <c r="E30" s="259"/>
      <c r="F30" s="266"/>
    </row>
    <row r="31" spans="2:6" ht="19.5" customHeight="1" hidden="1">
      <c r="B31" s="215"/>
      <c r="C31" s="216"/>
      <c r="D31" s="222"/>
      <c r="E31" s="260"/>
      <c r="F31" s="266"/>
    </row>
    <row r="32" spans="2:6" ht="24.75" customHeight="1" hidden="1">
      <c r="B32" s="215"/>
      <c r="C32" s="216"/>
      <c r="D32" s="214"/>
      <c r="E32" s="261"/>
      <c r="F32" s="217"/>
    </row>
    <row r="33" spans="2:6" ht="24.75" customHeight="1" hidden="1" thickBot="1">
      <c r="B33" s="218"/>
      <c r="C33" s="219"/>
      <c r="D33" s="220"/>
      <c r="E33" s="262"/>
      <c r="F33" s="217"/>
    </row>
    <row r="34" spans="2:6" ht="24.75" customHeight="1" hidden="1" thickTop="1">
      <c r="B34" s="189"/>
      <c r="C34" s="174"/>
      <c r="D34" s="202"/>
      <c r="E34" s="263"/>
      <c r="F34" s="173"/>
    </row>
    <row r="35" spans="2:6" ht="24.75" customHeight="1" hidden="1">
      <c r="B35" s="187"/>
      <c r="C35" s="115"/>
      <c r="D35" s="198"/>
      <c r="E35" s="264"/>
      <c r="F35" s="173"/>
    </row>
    <row r="36" spans="2:6" ht="24.75" customHeight="1" hidden="1">
      <c r="B36" s="187"/>
      <c r="C36" s="115"/>
      <c r="D36" s="198"/>
      <c r="E36" s="264"/>
      <c r="F36" s="173"/>
    </row>
    <row r="37" spans="2:6" ht="24.75" customHeight="1" hidden="1" thickBot="1">
      <c r="B37" s="190"/>
      <c r="C37" s="163"/>
      <c r="D37" s="204"/>
      <c r="E37" s="265"/>
      <c r="F37" s="224"/>
    </row>
    <row r="38" spans="8:11" ht="24.75" customHeight="1">
      <c r="H38" s="175"/>
      <c r="I38" s="47"/>
      <c r="J38" s="206"/>
      <c r="K38" s="207"/>
    </row>
    <row r="39" spans="8:11" ht="24.75" customHeight="1">
      <c r="H39" s="205"/>
      <c r="I39" s="47"/>
      <c r="J39" s="206"/>
      <c r="K39" s="207"/>
    </row>
    <row r="40" spans="2:5" ht="19.5" customHeight="1">
      <c r="B40" s="207"/>
      <c r="C40" s="47"/>
      <c r="D40" s="206"/>
      <c r="E40" s="207"/>
    </row>
    <row r="41" spans="2:5" ht="19.5" customHeight="1">
      <c r="B41" s="207"/>
      <c r="C41" s="47"/>
      <c r="D41" s="208"/>
      <c r="E41" s="20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">
    <mergeCell ref="B2:E2"/>
    <mergeCell ref="B1:F1"/>
  </mergeCells>
  <printOptions/>
  <pageMargins left="0.7874015748031497" right="0.7874015748031497" top="0.984251968503937" bottom="0.7874015748031497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42"/>
  <sheetViews>
    <sheetView zoomScale="65" zoomScaleNormal="65" zoomScalePageLayoutView="0" workbookViewId="0" topLeftCell="B4">
      <selection activeCell="F33" sqref="F33:K33"/>
    </sheetView>
  </sheetViews>
  <sheetFormatPr defaultColWidth="9.00390625" defaultRowHeight="13.5"/>
  <cols>
    <col min="1" max="1" width="4.625" style="22" customWidth="1"/>
    <col min="2" max="2" width="8.625" style="27" customWidth="1"/>
    <col min="3" max="3" width="4.625" style="22" customWidth="1"/>
    <col min="4" max="4" width="3.50390625" style="22" hidden="1" customWidth="1"/>
    <col min="5" max="5" width="5.625" style="63" customWidth="1"/>
    <col min="6" max="6" width="30.625" style="23" customWidth="1"/>
    <col min="7" max="7" width="4.625" style="18" customWidth="1"/>
    <col min="8" max="8" width="4.625" style="22" customWidth="1"/>
    <col min="9" max="9" width="3.50390625" style="22" hidden="1" customWidth="1"/>
    <col min="10" max="10" width="5.625" style="63" customWidth="1"/>
    <col min="11" max="11" width="30.625" style="23" customWidth="1"/>
    <col min="12" max="12" width="0.5" style="1" customWidth="1"/>
    <col min="13" max="13" width="4.625" style="22" customWidth="1"/>
    <col min="14" max="14" width="4.50390625" style="22" hidden="1" customWidth="1"/>
    <col min="15" max="15" width="5.625" style="63" customWidth="1"/>
    <col min="16" max="16" width="30.625" style="23" customWidth="1"/>
    <col min="17" max="18" width="4.625" style="22" customWidth="1"/>
    <col min="19" max="19" width="3.50390625" style="22" hidden="1" customWidth="1"/>
    <col min="20" max="20" width="5.625" style="63" customWidth="1"/>
    <col min="21" max="21" width="30.625" style="23" customWidth="1"/>
    <col min="22" max="22" width="0.5" style="23" customWidth="1"/>
    <col min="23" max="23" width="4.625" style="36" customWidth="1"/>
    <col min="24" max="24" width="3.50390625" style="36" customWidth="1"/>
    <col min="25" max="25" width="5.625" style="141" customWidth="1"/>
    <col min="26" max="26" width="30.625" style="30" customWidth="1"/>
    <col min="27" max="28" width="4.625" style="36" customWidth="1"/>
    <col min="29" max="29" width="3.625" style="36" hidden="1" customWidth="1"/>
    <col min="30" max="30" width="5.625" style="141" customWidth="1"/>
    <col min="31" max="31" width="25.625" style="30" customWidth="1"/>
    <col min="32" max="32" width="9.00390625" style="34" customWidth="1"/>
    <col min="33" max="33" width="6.625" style="34" hidden="1" customWidth="1"/>
    <col min="34" max="34" width="6.625" style="58" hidden="1" customWidth="1"/>
    <col min="35" max="16384" width="9.00390625" style="34" customWidth="1"/>
  </cols>
  <sheetData>
    <row r="1" spans="1:31" ht="24.75" customHeight="1">
      <c r="A1" s="389" t="str">
        <f>'チーム表'!$B$1</f>
        <v>第６回　シニアチャンピオンドッジボール大会　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75"/>
      <c r="W1" s="161"/>
      <c r="X1" s="161"/>
      <c r="Y1" s="172" t="s">
        <v>22</v>
      </c>
      <c r="Z1" s="164">
        <v>9</v>
      </c>
      <c r="AA1" s="75"/>
      <c r="AB1" s="75"/>
      <c r="AC1" s="75"/>
      <c r="AD1" s="76"/>
      <c r="AE1" s="75"/>
    </row>
    <row r="2" spans="5:23" ht="8.25" customHeight="1">
      <c r="E2" s="59"/>
      <c r="G2" s="19"/>
      <c r="J2" s="59"/>
      <c r="O2" s="59"/>
      <c r="T2" s="171" t="s">
        <v>23</v>
      </c>
      <c r="U2" s="170" t="s">
        <v>29</v>
      </c>
      <c r="W2" s="165" t="s">
        <v>30</v>
      </c>
    </row>
    <row r="3" spans="1:31" ht="19.5" customHeight="1">
      <c r="A3" s="390" t="s">
        <v>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X3" s="166"/>
      <c r="Y3" s="166"/>
      <c r="Z3" s="166"/>
      <c r="AA3" s="139"/>
      <c r="AB3" s="139"/>
      <c r="AC3" s="139"/>
      <c r="AD3" s="139"/>
      <c r="AE3" s="139"/>
    </row>
    <row r="4" spans="3:27" ht="9.75" customHeight="1" thickBot="1">
      <c r="C4" s="27"/>
      <c r="D4" s="27"/>
      <c r="E4" s="60"/>
      <c r="F4" s="25"/>
      <c r="G4" s="37"/>
      <c r="H4" s="38"/>
      <c r="I4" s="38"/>
      <c r="J4" s="67"/>
      <c r="L4" s="39"/>
      <c r="M4" s="36"/>
      <c r="N4" s="36"/>
      <c r="O4" s="68"/>
      <c r="P4" s="24"/>
      <c r="Q4" s="35"/>
      <c r="R4" s="36"/>
      <c r="S4" s="36"/>
      <c r="T4" s="68"/>
      <c r="U4" s="24"/>
      <c r="V4" s="24"/>
      <c r="AA4" s="27"/>
    </row>
    <row r="5" spans="1:34" s="137" customFormat="1" ht="24.75" customHeight="1" thickBot="1">
      <c r="A5" s="124"/>
      <c r="B5" s="125" t="s">
        <v>3</v>
      </c>
      <c r="C5" s="126"/>
      <c r="D5" s="127"/>
      <c r="E5" s="128" t="s">
        <v>13</v>
      </c>
      <c r="F5" s="129" t="s">
        <v>8</v>
      </c>
      <c r="G5" s="130"/>
      <c r="H5" s="131"/>
      <c r="I5" s="127"/>
      <c r="J5" s="132" t="s">
        <v>13</v>
      </c>
      <c r="K5" s="129" t="s">
        <v>8</v>
      </c>
      <c r="L5" s="133"/>
      <c r="M5" s="134"/>
      <c r="N5" s="127"/>
      <c r="O5" s="128" t="s">
        <v>13</v>
      </c>
      <c r="P5" s="135" t="s">
        <v>87</v>
      </c>
      <c r="Q5" s="127"/>
      <c r="R5" s="136"/>
      <c r="S5" s="127"/>
      <c r="T5" s="128" t="s">
        <v>13</v>
      </c>
      <c r="U5" s="152" t="s">
        <v>87</v>
      </c>
      <c r="V5" s="144"/>
      <c r="W5" s="143"/>
      <c r="X5" s="143"/>
      <c r="Y5" s="144"/>
      <c r="Z5" s="144"/>
      <c r="AA5" s="143"/>
      <c r="AB5" s="143"/>
      <c r="AC5" s="143"/>
      <c r="AD5" s="143"/>
      <c r="AE5" s="144"/>
      <c r="AH5" s="138"/>
    </row>
    <row r="6" spans="1:34" ht="24.75" customHeight="1">
      <c r="A6" s="296">
        <v>1</v>
      </c>
      <c r="B6" s="156">
        <v>0.3958333333333333</v>
      </c>
      <c r="C6" s="120" t="s">
        <v>19</v>
      </c>
      <c r="D6" s="28" t="str">
        <f>CONCATENATE(C6,H6)</f>
        <v>A1A2</v>
      </c>
      <c r="E6" s="61">
        <v>0</v>
      </c>
      <c r="F6" s="168" t="str">
        <f>VLOOKUP(C6,'チーム表'!C:D,2,FALSE)</f>
        <v>田上闘球OB</v>
      </c>
      <c r="G6" s="121" t="s">
        <v>6</v>
      </c>
      <c r="H6" s="157" t="s">
        <v>24</v>
      </c>
      <c r="I6" s="42" t="str">
        <f>CONCATENATE(H6,C6)</f>
        <v>A2A1</v>
      </c>
      <c r="J6" s="70">
        <v>7</v>
      </c>
      <c r="K6" s="168" t="str">
        <f>VLOOKUP(H6,'チーム表'!C:D,2,FALSE)</f>
        <v>新撰組</v>
      </c>
      <c r="L6" s="43"/>
      <c r="M6" s="296"/>
      <c r="N6" s="28">
        <f>CONCATENATE(M6,R6)</f>
      </c>
      <c r="O6" s="269"/>
      <c r="P6" s="394"/>
      <c r="Q6" s="395"/>
      <c r="R6" s="395"/>
      <c r="S6" s="395"/>
      <c r="T6" s="395"/>
      <c r="U6" s="396"/>
      <c r="V6" s="30"/>
      <c r="X6" s="27"/>
      <c r="Z6" s="145"/>
      <c r="AE6" s="145"/>
      <c r="AG6" s="153" t="str">
        <f aca="true" t="shared" si="0" ref="AG6:AG27">D6</f>
        <v>A1A2</v>
      </c>
      <c r="AH6" s="153">
        <f>IF(E6="","",E6)</f>
        <v>0</v>
      </c>
    </row>
    <row r="7" spans="1:34" ht="24.75" customHeight="1">
      <c r="A7" s="297">
        <v>2</v>
      </c>
      <c r="B7" s="159">
        <v>0.40277777777777773</v>
      </c>
      <c r="C7" s="120" t="s">
        <v>25</v>
      </c>
      <c r="D7" s="28" t="str">
        <f>CONCATENATE(C7,H7)</f>
        <v>A3A4</v>
      </c>
      <c r="E7" s="62">
        <v>4</v>
      </c>
      <c r="F7" s="167" t="str">
        <f>VLOOKUP(C7,'チーム表'!C:D,2,FALSE)</f>
        <v>だいまじん。</v>
      </c>
      <c r="G7" s="122" t="s">
        <v>6</v>
      </c>
      <c r="H7" s="158" t="s">
        <v>107</v>
      </c>
      <c r="I7" s="42" t="str">
        <f>CONCATENATE(H7,C7)</f>
        <v>A4A3</v>
      </c>
      <c r="J7" s="71">
        <v>4</v>
      </c>
      <c r="K7" s="167" t="str">
        <f>VLOOKUP(H7,'チーム表'!C:D,2,FALSE)</f>
        <v>中郷ドッジボールクラブ jokar</v>
      </c>
      <c r="L7" s="41"/>
      <c r="M7" s="297"/>
      <c r="N7" s="28">
        <f>CONCATENATE(M7,R7)</f>
      </c>
      <c r="O7" s="69"/>
      <c r="P7" s="377"/>
      <c r="Q7" s="378"/>
      <c r="R7" s="378"/>
      <c r="S7" s="378"/>
      <c r="T7" s="378"/>
      <c r="U7" s="379"/>
      <c r="V7" s="30"/>
      <c r="X7" s="27"/>
      <c r="Z7" s="145"/>
      <c r="AE7" s="145"/>
      <c r="AG7" s="153" t="str">
        <f t="shared" si="0"/>
        <v>A3A4</v>
      </c>
      <c r="AH7" s="153">
        <f aca="true" t="shared" si="1" ref="AH7:AH27">IF(E7="","",E7)</f>
        <v>4</v>
      </c>
    </row>
    <row r="8" spans="1:34" ht="24.75" customHeight="1">
      <c r="A8" s="296">
        <v>3</v>
      </c>
      <c r="B8" s="159">
        <v>0.40972222222222227</v>
      </c>
      <c r="C8" s="120"/>
      <c r="D8" s="28"/>
      <c r="E8" s="62"/>
      <c r="F8" s="167"/>
      <c r="G8" s="122"/>
      <c r="H8" s="158"/>
      <c r="I8" s="42"/>
      <c r="J8" s="71"/>
      <c r="K8" s="167"/>
      <c r="L8" s="41"/>
      <c r="M8" s="296"/>
      <c r="N8" s="28"/>
      <c r="O8" s="69"/>
      <c r="P8" s="377" t="s">
        <v>88</v>
      </c>
      <c r="Q8" s="378"/>
      <c r="R8" s="378"/>
      <c r="S8" s="378"/>
      <c r="T8" s="378"/>
      <c r="U8" s="379"/>
      <c r="V8" s="30"/>
      <c r="X8" s="27"/>
      <c r="Z8" s="145"/>
      <c r="AE8" s="145"/>
      <c r="AG8" s="153">
        <f t="shared" si="0"/>
        <v>0</v>
      </c>
      <c r="AH8" s="153">
        <f t="shared" si="1"/>
      </c>
    </row>
    <row r="9" spans="1:34" ht="24.75" customHeight="1">
      <c r="A9" s="297">
        <v>4</v>
      </c>
      <c r="B9" s="159">
        <v>0.416666666666667</v>
      </c>
      <c r="C9" s="120"/>
      <c r="D9" s="28"/>
      <c r="E9" s="62"/>
      <c r="F9" s="167"/>
      <c r="G9" s="122"/>
      <c r="H9" s="158"/>
      <c r="I9" s="42"/>
      <c r="J9" s="71"/>
      <c r="K9" s="167"/>
      <c r="L9" s="41"/>
      <c r="M9" s="297"/>
      <c r="N9" s="28"/>
      <c r="O9" s="69"/>
      <c r="P9" s="391" t="s">
        <v>86</v>
      </c>
      <c r="Q9" s="392"/>
      <c r="R9" s="392"/>
      <c r="S9" s="392"/>
      <c r="T9" s="392"/>
      <c r="U9" s="397"/>
      <c r="V9" s="30"/>
      <c r="X9" s="27"/>
      <c r="Z9" s="145"/>
      <c r="AE9" s="145"/>
      <c r="AG9" s="153">
        <f t="shared" si="0"/>
        <v>0</v>
      </c>
      <c r="AH9" s="153">
        <f t="shared" si="1"/>
      </c>
    </row>
    <row r="10" spans="1:34" ht="24.75" customHeight="1">
      <c r="A10" s="297">
        <v>6</v>
      </c>
      <c r="B10" s="159">
        <v>0.423611111111111</v>
      </c>
      <c r="C10" s="120"/>
      <c r="D10" s="28">
        <f>CONCATENATE(C10,H10)</f>
      </c>
      <c r="E10" s="62"/>
      <c r="F10" s="167" t="e">
        <f>VLOOKUP(C10,'チーム表'!C:D,2,FALSE)</f>
        <v>#N/A</v>
      </c>
      <c r="G10" s="122" t="s">
        <v>6</v>
      </c>
      <c r="H10" s="158"/>
      <c r="I10" s="42">
        <f>CONCATENATE(H10,C10)</f>
      </c>
      <c r="J10" s="71"/>
      <c r="K10" s="167" t="e">
        <f>VLOOKUP(H10,'チーム表'!C:D,2,FALSE)</f>
        <v>#N/A</v>
      </c>
      <c r="L10" s="41"/>
      <c r="M10" s="297" t="s">
        <v>4</v>
      </c>
      <c r="N10" s="28" t="str">
        <f>CONCATENATE(M10,R10)</f>
        <v>B1B2</v>
      </c>
      <c r="O10" s="69">
        <v>7</v>
      </c>
      <c r="P10" s="167" t="str">
        <f>VLOOKUP(M10,'チーム表'!C:D,2,FALSE)</f>
        <v>田上闘球DREAMS PC</v>
      </c>
      <c r="Q10" s="123" t="s">
        <v>6</v>
      </c>
      <c r="R10" s="120" t="s">
        <v>114</v>
      </c>
      <c r="S10" s="42" t="str">
        <f>CONCATENATE(R10,M10)</f>
        <v>B2B1</v>
      </c>
      <c r="T10" s="71">
        <v>2</v>
      </c>
      <c r="U10" s="169" t="str">
        <f>VLOOKUP(R10,'チーム表'!C:D,2,FALSE)</f>
        <v>中郷ドッジボールクラブファミリー</v>
      </c>
      <c r="V10" s="30"/>
      <c r="X10" s="27"/>
      <c r="Z10" s="145"/>
      <c r="AE10" s="145"/>
      <c r="AG10" s="153">
        <f t="shared" si="0"/>
      </c>
      <c r="AH10" s="153">
        <f t="shared" si="1"/>
      </c>
    </row>
    <row r="11" spans="1:34" ht="24.75" customHeight="1">
      <c r="A11" s="296">
        <v>7</v>
      </c>
      <c r="B11" s="159">
        <v>0.430555555555556</v>
      </c>
      <c r="C11" s="120" t="s">
        <v>19</v>
      </c>
      <c r="D11" s="28" t="str">
        <f>CONCATENATE(C11,H11)</f>
        <v>A1A3</v>
      </c>
      <c r="E11" s="62">
        <v>0</v>
      </c>
      <c r="F11" s="167" t="str">
        <f>VLOOKUP(C11,'チーム表'!C:D,2,FALSE)</f>
        <v>田上闘球OB</v>
      </c>
      <c r="G11" s="122" t="s">
        <v>6</v>
      </c>
      <c r="H11" s="158" t="s">
        <v>25</v>
      </c>
      <c r="I11" s="42" t="str">
        <f>CONCATENATE(H11,C11)</f>
        <v>A3A1</v>
      </c>
      <c r="J11" s="71">
        <v>7</v>
      </c>
      <c r="K11" s="167" t="str">
        <f>VLOOKUP(H11,'チーム表'!C:D,2,FALSE)</f>
        <v>だいまじん。</v>
      </c>
      <c r="L11" s="41"/>
      <c r="M11" s="296"/>
      <c r="N11" s="28">
        <f>CONCATENATE(M11,R11)</f>
      </c>
      <c r="O11" s="69"/>
      <c r="P11" s="377"/>
      <c r="Q11" s="378"/>
      <c r="R11" s="378"/>
      <c r="S11" s="378"/>
      <c r="T11" s="378"/>
      <c r="U11" s="379"/>
      <c r="V11" s="30"/>
      <c r="X11" s="27"/>
      <c r="Z11" s="145"/>
      <c r="AE11" s="145"/>
      <c r="AG11" s="153" t="str">
        <f t="shared" si="0"/>
        <v>A1A3</v>
      </c>
      <c r="AH11" s="153">
        <f t="shared" si="1"/>
        <v>0</v>
      </c>
    </row>
    <row r="12" spans="1:34" ht="24.75" customHeight="1">
      <c r="A12" s="297">
        <v>8</v>
      </c>
      <c r="B12" s="159">
        <v>0.4375</v>
      </c>
      <c r="C12" s="120" t="s">
        <v>24</v>
      </c>
      <c r="D12" s="28" t="str">
        <f>CONCATENATE(C12,H12)</f>
        <v>A2A4</v>
      </c>
      <c r="E12" s="62">
        <v>3</v>
      </c>
      <c r="F12" s="167" t="str">
        <f>VLOOKUP(C12,'チーム表'!C:D,2,FALSE)</f>
        <v>新撰組</v>
      </c>
      <c r="G12" s="122"/>
      <c r="H12" s="158" t="s">
        <v>26</v>
      </c>
      <c r="I12" s="42" t="str">
        <f>CONCATENATE(H12,C12)</f>
        <v>A4A2</v>
      </c>
      <c r="J12" s="71">
        <v>6</v>
      </c>
      <c r="K12" s="167" t="str">
        <f>VLOOKUP(H12,'チーム表'!C:D,2,FALSE)</f>
        <v>中郷ドッジボールクラブ jokar</v>
      </c>
      <c r="L12" s="41"/>
      <c r="M12" s="297"/>
      <c r="N12" s="28"/>
      <c r="O12" s="69"/>
      <c r="P12" s="317"/>
      <c r="Q12" s="26"/>
      <c r="R12" s="26"/>
      <c r="S12" s="26"/>
      <c r="T12" s="318"/>
      <c r="U12" s="319"/>
      <c r="V12" s="30"/>
      <c r="X12" s="27"/>
      <c r="Z12" s="145"/>
      <c r="AE12" s="145"/>
      <c r="AG12" s="153" t="str">
        <f t="shared" si="0"/>
        <v>A2A4</v>
      </c>
      <c r="AH12" s="153">
        <f t="shared" si="1"/>
        <v>3</v>
      </c>
    </row>
    <row r="13" spans="1:34" ht="24.75" customHeight="1">
      <c r="A13" s="297">
        <v>10</v>
      </c>
      <c r="B13" s="159">
        <v>0.444444444444445</v>
      </c>
      <c r="C13" s="120"/>
      <c r="D13" s="28"/>
      <c r="E13" s="62"/>
      <c r="F13" s="167"/>
      <c r="G13" s="122"/>
      <c r="H13" s="158"/>
      <c r="I13" s="42"/>
      <c r="J13" s="71"/>
      <c r="K13" s="167"/>
      <c r="L13" s="41"/>
      <c r="M13" s="297"/>
      <c r="N13" s="28"/>
      <c r="O13" s="69"/>
      <c r="P13" s="377" t="s">
        <v>90</v>
      </c>
      <c r="Q13" s="378"/>
      <c r="R13" s="378"/>
      <c r="S13" s="378"/>
      <c r="T13" s="378"/>
      <c r="U13" s="379"/>
      <c r="V13" s="30"/>
      <c r="X13" s="27"/>
      <c r="Z13" s="145"/>
      <c r="AE13" s="145"/>
      <c r="AG13" s="153">
        <f t="shared" si="0"/>
        <v>0</v>
      </c>
      <c r="AH13" s="153">
        <f t="shared" si="1"/>
      </c>
    </row>
    <row r="14" spans="1:34" ht="24.75" customHeight="1">
      <c r="A14" s="296">
        <v>11</v>
      </c>
      <c r="B14" s="159">
        <v>0.451388888888889</v>
      </c>
      <c r="C14" s="120"/>
      <c r="D14" s="28" t="str">
        <f>CONCATENATE(C14,H14)</f>
        <v>A4</v>
      </c>
      <c r="E14" s="62"/>
      <c r="F14" s="167" t="e">
        <f>VLOOKUP(C14,'チーム表'!C:D,2,FALSE)</f>
        <v>#N/A</v>
      </c>
      <c r="G14" s="122" t="s">
        <v>6</v>
      </c>
      <c r="H14" s="158" t="s">
        <v>107</v>
      </c>
      <c r="I14" s="42" t="str">
        <f>CONCATENATE(H14,C14)</f>
        <v>A4</v>
      </c>
      <c r="J14" s="71"/>
      <c r="K14" s="167"/>
      <c r="L14" s="41"/>
      <c r="M14" s="296"/>
      <c r="N14" s="28"/>
      <c r="O14" s="69"/>
      <c r="P14" s="377" t="s">
        <v>89</v>
      </c>
      <c r="Q14" s="378"/>
      <c r="R14" s="378"/>
      <c r="S14" s="378"/>
      <c r="T14" s="378"/>
      <c r="U14" s="379"/>
      <c r="V14" s="30"/>
      <c r="X14" s="27"/>
      <c r="Z14" s="145"/>
      <c r="AE14" s="145"/>
      <c r="AG14" s="153" t="str">
        <f t="shared" si="0"/>
        <v>A4</v>
      </c>
      <c r="AH14" s="153">
        <f t="shared" si="1"/>
      </c>
    </row>
    <row r="15" spans="1:34" ht="24.75" customHeight="1">
      <c r="A15" s="297">
        <v>12</v>
      </c>
      <c r="B15" s="159">
        <v>0.458333333333334</v>
      </c>
      <c r="C15" s="120"/>
      <c r="D15" s="28" t="str">
        <f>CONCATENATE(C15,H15)</f>
        <v>A3</v>
      </c>
      <c r="E15" s="62"/>
      <c r="F15" s="167" t="e">
        <f>VLOOKUP(C15,'チーム表'!C:D,2,FALSE)</f>
        <v>#N/A</v>
      </c>
      <c r="G15" s="122" t="s">
        <v>6</v>
      </c>
      <c r="H15" s="158" t="s">
        <v>113</v>
      </c>
      <c r="I15" s="42" t="str">
        <f>CONCATENATE(H15,C15)</f>
        <v>A3</v>
      </c>
      <c r="J15" s="71"/>
      <c r="K15" s="167"/>
      <c r="L15" s="41"/>
      <c r="M15" s="296" t="s">
        <v>108</v>
      </c>
      <c r="N15" s="28" t="str">
        <f>CONCATENATE(M15,R15)</f>
        <v>B2B3</v>
      </c>
      <c r="O15" s="69">
        <v>8</v>
      </c>
      <c r="P15" s="167" t="str">
        <f>VLOOKUP(M15,'チーム表'!C:D,2,FALSE)</f>
        <v>中郷ドッジボールクラブファミリー</v>
      </c>
      <c r="Q15" s="123" t="s">
        <v>6</v>
      </c>
      <c r="R15" s="120" t="s">
        <v>115</v>
      </c>
      <c r="S15" s="42" t="str">
        <f>CONCATENATE(R15,M15)</f>
        <v>B3B2</v>
      </c>
      <c r="T15" s="71">
        <v>0</v>
      </c>
      <c r="U15" s="169" t="str">
        <f>VLOOKUP(R15,'チーム表'!C:D,2,FALSE)</f>
        <v>三馬パワフルファミリー</v>
      </c>
      <c r="V15" s="30"/>
      <c r="X15" s="27"/>
      <c r="Z15" s="145"/>
      <c r="AE15" s="145"/>
      <c r="AG15" s="153" t="str">
        <f t="shared" si="0"/>
        <v>A3</v>
      </c>
      <c r="AH15" s="153">
        <f t="shared" si="1"/>
      </c>
    </row>
    <row r="16" spans="1:34" ht="24.75" customHeight="1">
      <c r="A16" s="296">
        <v>13</v>
      </c>
      <c r="B16" s="159">
        <v>0.465277777777779</v>
      </c>
      <c r="C16" s="120" t="s">
        <v>19</v>
      </c>
      <c r="D16" s="28" t="str">
        <f>CONCATENATE(C16,H16)</f>
        <v>A1A4</v>
      </c>
      <c r="E16" s="62">
        <v>3</v>
      </c>
      <c r="F16" s="167" t="str">
        <f>VLOOKUP(C16,'チーム表'!C:D,2,FALSE)</f>
        <v>田上闘球OB</v>
      </c>
      <c r="G16" s="122" t="s">
        <v>6</v>
      </c>
      <c r="H16" s="158" t="s">
        <v>26</v>
      </c>
      <c r="I16" s="42" t="str">
        <f>CONCATENATE(H16,C16)</f>
        <v>A4A1</v>
      </c>
      <c r="J16" s="71">
        <v>2</v>
      </c>
      <c r="K16" s="167" t="str">
        <f>VLOOKUP(H16,'チーム表'!C:D,2,FALSE)</f>
        <v>中郷ドッジボールクラブ jokar</v>
      </c>
      <c r="L16" s="41"/>
      <c r="M16" s="296"/>
      <c r="N16" s="28" t="e">
        <f>CONCATENATE(M16,R16)</f>
        <v>#REF!</v>
      </c>
      <c r="O16" s="69"/>
      <c r="P16" s="167" t="e">
        <f>VLOOKUP(M16,'チーム表'!C:D,2,FALSE)</f>
        <v>#N/A</v>
      </c>
      <c r="Q16" s="123" t="s">
        <v>6</v>
      </c>
      <c r="R16" s="122" t="e">
        <f>#REF!</f>
        <v>#REF!</v>
      </c>
      <c r="S16" s="42" t="e">
        <f>CONCATENATE(R16,M16)</f>
        <v>#REF!</v>
      </c>
      <c r="T16" s="71"/>
      <c r="U16" s="169" t="e">
        <f>VLOOKUP(R16,'チーム表'!C:D,2,FALSE)</f>
        <v>#REF!</v>
      </c>
      <c r="V16" s="30"/>
      <c r="X16" s="27"/>
      <c r="Z16" s="145"/>
      <c r="AE16" s="145"/>
      <c r="AG16" s="153" t="str">
        <f t="shared" si="0"/>
        <v>A1A4</v>
      </c>
      <c r="AH16" s="153">
        <f t="shared" si="1"/>
        <v>3</v>
      </c>
    </row>
    <row r="17" spans="1:34" ht="24.75" customHeight="1">
      <c r="A17" s="297">
        <v>14</v>
      </c>
      <c r="B17" s="159">
        <v>0.472222222222223</v>
      </c>
      <c r="C17" s="120" t="s">
        <v>24</v>
      </c>
      <c r="D17" s="28" t="str">
        <f>CONCATENATE(C17,H17)</f>
        <v>A2A3</v>
      </c>
      <c r="E17" s="62">
        <v>0</v>
      </c>
      <c r="F17" s="167" t="str">
        <f>VLOOKUP(C17,'チーム表'!C:D,2,FALSE)</f>
        <v>新撰組</v>
      </c>
      <c r="G17" s="122" t="s">
        <v>6</v>
      </c>
      <c r="H17" s="158" t="s">
        <v>25</v>
      </c>
      <c r="I17" s="42" t="str">
        <f>CONCATENATE(H17,C17)</f>
        <v>A3A2</v>
      </c>
      <c r="J17" s="71">
        <v>6</v>
      </c>
      <c r="K17" s="167" t="str">
        <f>VLOOKUP(H17,'チーム表'!C:D,2,FALSE)</f>
        <v>だいまじん。</v>
      </c>
      <c r="L17" s="41"/>
      <c r="M17" s="297"/>
      <c r="N17" s="28">
        <f>CONCATENATE(M17,R17)</f>
      </c>
      <c r="O17" s="69"/>
      <c r="P17" s="167" t="e">
        <f>VLOOKUP(M17,'チーム表'!C:D,2,FALSE)</f>
        <v>#N/A</v>
      </c>
      <c r="Q17" s="123" t="s">
        <v>6</v>
      </c>
      <c r="R17" s="120"/>
      <c r="S17" s="42">
        <f>CONCATENATE(R17,M17)</f>
      </c>
      <c r="T17" s="71"/>
      <c r="U17" s="169" t="e">
        <f>VLOOKUP(R17,'チーム表'!C:D,2,FALSE)</f>
        <v>#N/A</v>
      </c>
      <c r="V17" s="30"/>
      <c r="X17" s="27"/>
      <c r="Z17" s="145"/>
      <c r="AE17" s="145"/>
      <c r="AG17" s="153" t="str">
        <f t="shared" si="0"/>
        <v>A2A3</v>
      </c>
      <c r="AH17" s="153">
        <f t="shared" si="1"/>
        <v>0</v>
      </c>
    </row>
    <row r="18" spans="1:34" ht="24.75" customHeight="1">
      <c r="A18" s="296">
        <v>15</v>
      </c>
      <c r="B18" s="159">
        <v>0.479166666666668</v>
      </c>
      <c r="C18" s="120"/>
      <c r="D18" s="28">
        <f>CONCATENATE(C18,H18)</f>
      </c>
      <c r="E18" s="62"/>
      <c r="F18" s="167" t="e">
        <f>VLOOKUP(C18,'チーム表'!C:D,2,FALSE)</f>
        <v>#N/A</v>
      </c>
      <c r="G18" s="122" t="s">
        <v>6</v>
      </c>
      <c r="H18" s="158"/>
      <c r="I18" s="42">
        <f>CONCATENATE(H18,C18)</f>
      </c>
      <c r="J18" s="71"/>
      <c r="K18" s="167" t="e">
        <f>VLOOKUP(H18,'チーム表'!C:D,2,FALSE)</f>
        <v>#N/A</v>
      </c>
      <c r="L18" s="41"/>
      <c r="M18" s="296"/>
      <c r="N18" s="28">
        <f>CONCATENATE(M18,R18)</f>
      </c>
      <c r="O18" s="69"/>
      <c r="P18" s="377" t="s">
        <v>92</v>
      </c>
      <c r="Q18" s="378"/>
      <c r="R18" s="378"/>
      <c r="S18" s="378"/>
      <c r="T18" s="378"/>
      <c r="U18" s="379"/>
      <c r="V18" s="30"/>
      <c r="X18" s="27"/>
      <c r="Z18" s="145"/>
      <c r="AE18" s="145"/>
      <c r="AG18" s="153">
        <f t="shared" si="0"/>
      </c>
      <c r="AH18" s="153">
        <f t="shared" si="1"/>
      </c>
    </row>
    <row r="19" spans="1:34" ht="24.75" customHeight="1">
      <c r="A19" s="297">
        <v>13</v>
      </c>
      <c r="B19" s="159">
        <v>0.486111111111112</v>
      </c>
      <c r="C19" s="211"/>
      <c r="D19" s="249"/>
      <c r="E19" s="250"/>
      <c r="F19" s="251"/>
      <c r="G19" s="122"/>
      <c r="H19" s="158"/>
      <c r="I19" s="40"/>
      <c r="J19" s="71"/>
      <c r="K19" s="255"/>
      <c r="L19" s="43"/>
      <c r="M19" s="297"/>
      <c r="N19" s="249"/>
      <c r="O19" s="256"/>
      <c r="P19" s="377" t="s">
        <v>91</v>
      </c>
      <c r="Q19" s="378"/>
      <c r="R19" s="378"/>
      <c r="S19" s="378"/>
      <c r="T19" s="378"/>
      <c r="U19" s="379"/>
      <c r="V19" s="30"/>
      <c r="X19" s="27"/>
      <c r="Z19" s="145"/>
      <c r="AE19" s="145"/>
      <c r="AG19" s="153">
        <f t="shared" si="0"/>
        <v>0</v>
      </c>
      <c r="AH19" s="153">
        <f t="shared" si="1"/>
      </c>
    </row>
    <row r="20" spans="1:34" ht="24.75" customHeight="1" thickBot="1">
      <c r="A20" s="296">
        <v>14</v>
      </c>
      <c r="B20" s="159">
        <v>0.493055555555557</v>
      </c>
      <c r="C20" s="211"/>
      <c r="D20" s="249"/>
      <c r="E20" s="250"/>
      <c r="F20" s="314"/>
      <c r="G20" s="316"/>
      <c r="H20" s="316"/>
      <c r="I20" s="316"/>
      <c r="J20" s="316"/>
      <c r="K20" s="315"/>
      <c r="L20" s="43"/>
      <c r="M20" s="296" t="s">
        <v>4</v>
      </c>
      <c r="N20" s="28" t="str">
        <f>CONCATENATE(M20,R20)</f>
        <v>B1B3</v>
      </c>
      <c r="O20" s="69">
        <v>8</v>
      </c>
      <c r="P20" s="167" t="str">
        <f>VLOOKUP(M20,'チーム表'!C:D,2,FALSE)</f>
        <v>田上闘球DREAMS PC</v>
      </c>
      <c r="Q20" s="123" t="s">
        <v>6</v>
      </c>
      <c r="R20" s="120" t="s">
        <v>115</v>
      </c>
      <c r="S20" s="42" t="str">
        <f>CONCATENATE(R20,M20)</f>
        <v>B3B1</v>
      </c>
      <c r="T20" s="71">
        <v>0</v>
      </c>
      <c r="U20" s="169" t="str">
        <f>VLOOKUP(R20,'チーム表'!C:D,2,FALSE)</f>
        <v>三馬パワフルファミリー</v>
      </c>
      <c r="V20" s="30"/>
      <c r="X20" s="27"/>
      <c r="Z20" s="145"/>
      <c r="AE20" s="145"/>
      <c r="AG20" s="153">
        <f t="shared" si="0"/>
        <v>0</v>
      </c>
      <c r="AH20" s="153">
        <f t="shared" si="1"/>
      </c>
    </row>
    <row r="21" spans="1:34" ht="24.75" customHeight="1" thickBot="1">
      <c r="A21" s="124"/>
      <c r="B21" s="284"/>
      <c r="C21" s="381" t="s">
        <v>102</v>
      </c>
      <c r="D21" s="382"/>
      <c r="E21" s="382"/>
      <c r="F21" s="382"/>
      <c r="G21" s="382"/>
      <c r="H21" s="382"/>
      <c r="I21" s="382"/>
      <c r="J21" s="382"/>
      <c r="K21" s="383"/>
      <c r="L21" s="212"/>
      <c r="M21" s="381" t="s">
        <v>102</v>
      </c>
      <c r="N21" s="382"/>
      <c r="O21" s="382"/>
      <c r="P21" s="382"/>
      <c r="Q21" s="382"/>
      <c r="R21" s="382"/>
      <c r="S21" s="382"/>
      <c r="T21" s="382"/>
      <c r="U21" s="384"/>
      <c r="V21" s="30"/>
      <c r="X21" s="27"/>
      <c r="Z21" s="145"/>
      <c r="AE21" s="145"/>
      <c r="AG21" s="153">
        <f t="shared" si="0"/>
        <v>0</v>
      </c>
      <c r="AH21" s="153">
        <f t="shared" si="1"/>
      </c>
    </row>
    <row r="22" spans="1:34" ht="24.75" customHeight="1">
      <c r="A22" s="296">
        <v>16</v>
      </c>
      <c r="B22" s="156">
        <v>0.5277777777777778</v>
      </c>
      <c r="C22" s="211"/>
      <c r="D22" s="249"/>
      <c r="E22" s="250"/>
      <c r="F22" s="391" t="s">
        <v>93</v>
      </c>
      <c r="G22" s="392"/>
      <c r="H22" s="392"/>
      <c r="I22" s="392"/>
      <c r="J22" s="392"/>
      <c r="K22" s="393"/>
      <c r="L22" s="43"/>
      <c r="M22" s="296">
        <v>16</v>
      </c>
      <c r="N22" s="249"/>
      <c r="O22" s="256"/>
      <c r="P22" s="251"/>
      <c r="Q22" s="257"/>
      <c r="R22" s="252"/>
      <c r="S22" s="253"/>
      <c r="T22" s="254"/>
      <c r="U22" s="258"/>
      <c r="V22" s="30"/>
      <c r="X22" s="27"/>
      <c r="Z22" s="145"/>
      <c r="AE22" s="145"/>
      <c r="AG22" s="153">
        <f t="shared" si="0"/>
        <v>0</v>
      </c>
      <c r="AH22" s="153">
        <f t="shared" si="1"/>
      </c>
    </row>
    <row r="23" spans="1:34" ht="24.75" customHeight="1">
      <c r="A23" s="297">
        <v>17</v>
      </c>
      <c r="B23" s="156">
        <v>0.5347222222222222</v>
      </c>
      <c r="C23" s="211"/>
      <c r="D23" s="249"/>
      <c r="E23" s="250"/>
      <c r="F23" s="377" t="s">
        <v>95</v>
      </c>
      <c r="G23" s="378"/>
      <c r="H23" s="378"/>
      <c r="I23" s="378"/>
      <c r="J23" s="378"/>
      <c r="K23" s="388"/>
      <c r="L23" s="43"/>
      <c r="M23" s="297">
        <v>17</v>
      </c>
      <c r="N23" s="249"/>
      <c r="O23" s="256"/>
      <c r="P23" s="272"/>
      <c r="Q23" s="270"/>
      <c r="R23" s="270"/>
      <c r="S23" s="270"/>
      <c r="T23" s="270"/>
      <c r="U23" s="273"/>
      <c r="V23" s="30"/>
      <c r="X23" s="27"/>
      <c r="Z23" s="145"/>
      <c r="AE23" s="145"/>
      <c r="AG23" s="153">
        <f t="shared" si="0"/>
        <v>0</v>
      </c>
      <c r="AH23" s="153">
        <f t="shared" si="1"/>
      </c>
    </row>
    <row r="24" spans="1:34" ht="24.75" customHeight="1">
      <c r="A24" s="296">
        <v>18</v>
      </c>
      <c r="B24" s="156">
        <v>0.5416666666666666</v>
      </c>
      <c r="C24" s="211"/>
      <c r="D24" s="249"/>
      <c r="E24" s="250"/>
      <c r="F24" s="377" t="s">
        <v>97</v>
      </c>
      <c r="G24" s="378"/>
      <c r="H24" s="378"/>
      <c r="I24" s="378"/>
      <c r="J24" s="378"/>
      <c r="K24" s="388"/>
      <c r="L24" s="43"/>
      <c r="M24" s="296">
        <v>18</v>
      </c>
      <c r="N24" s="249"/>
      <c r="O24" s="256"/>
      <c r="P24" s="251"/>
      <c r="Q24" s="257"/>
      <c r="R24" s="252"/>
      <c r="S24" s="253"/>
      <c r="T24" s="254"/>
      <c r="U24" s="258"/>
      <c r="V24" s="30"/>
      <c r="X24" s="27"/>
      <c r="Z24" s="145"/>
      <c r="AE24" s="145"/>
      <c r="AG24" s="153">
        <f t="shared" si="0"/>
        <v>0</v>
      </c>
      <c r="AH24" s="153">
        <f t="shared" si="1"/>
      </c>
    </row>
    <row r="25" spans="1:34" ht="24.75" customHeight="1">
      <c r="A25" s="297">
        <v>19</v>
      </c>
      <c r="B25" s="156">
        <v>0.548611111111111</v>
      </c>
      <c r="C25" s="211"/>
      <c r="D25" s="249"/>
      <c r="E25" s="250"/>
      <c r="F25" s="251"/>
      <c r="G25" s="252"/>
      <c r="H25" s="252"/>
      <c r="I25" s="253"/>
      <c r="J25" s="254"/>
      <c r="K25" s="255"/>
      <c r="L25" s="43"/>
      <c r="M25" s="297">
        <v>19</v>
      </c>
      <c r="N25" s="249"/>
      <c r="O25" s="256"/>
      <c r="P25" s="377" t="s">
        <v>94</v>
      </c>
      <c r="Q25" s="378"/>
      <c r="R25" s="378"/>
      <c r="S25" s="378"/>
      <c r="T25" s="378"/>
      <c r="U25" s="379"/>
      <c r="V25" s="30"/>
      <c r="X25" s="27"/>
      <c r="Z25" s="145"/>
      <c r="AE25" s="145"/>
      <c r="AG25" s="153">
        <f t="shared" si="0"/>
        <v>0</v>
      </c>
      <c r="AH25" s="153">
        <f t="shared" si="1"/>
      </c>
    </row>
    <row r="26" spans="1:34" ht="24.75" customHeight="1">
      <c r="A26" s="296">
        <v>20</v>
      </c>
      <c r="B26" s="156">
        <v>0.555555555555555</v>
      </c>
      <c r="C26" s="211"/>
      <c r="D26" s="249"/>
      <c r="E26" s="62"/>
      <c r="F26" s="270"/>
      <c r="G26" s="270"/>
      <c r="H26" s="270"/>
      <c r="I26" s="270"/>
      <c r="J26" s="270"/>
      <c r="K26" s="271"/>
      <c r="L26" s="43"/>
      <c r="M26" s="296">
        <v>20</v>
      </c>
      <c r="N26" s="249"/>
      <c r="O26" s="256"/>
      <c r="P26" s="377" t="s">
        <v>96</v>
      </c>
      <c r="Q26" s="378"/>
      <c r="R26" s="378"/>
      <c r="S26" s="378"/>
      <c r="T26" s="378"/>
      <c r="U26" s="379"/>
      <c r="V26" s="30"/>
      <c r="X26" s="27"/>
      <c r="Z26" s="145"/>
      <c r="AE26" s="145"/>
      <c r="AG26" s="153">
        <f t="shared" si="0"/>
        <v>0</v>
      </c>
      <c r="AH26" s="153">
        <f t="shared" si="1"/>
      </c>
    </row>
    <row r="27" spans="1:34" ht="24.75" customHeight="1" thickBot="1">
      <c r="A27" s="297">
        <v>21</v>
      </c>
      <c r="B27" s="156">
        <v>0.5625</v>
      </c>
      <c r="C27" s="140"/>
      <c r="D27" s="274"/>
      <c r="E27" s="275"/>
      <c r="F27" s="276"/>
      <c r="G27" s="277"/>
      <c r="H27" s="277"/>
      <c r="I27" s="278"/>
      <c r="J27" s="279"/>
      <c r="K27" s="280"/>
      <c r="L27" s="48"/>
      <c r="M27" s="299">
        <v>21</v>
      </c>
      <c r="N27" s="274"/>
      <c r="O27" s="281"/>
      <c r="P27" s="385" t="s">
        <v>98</v>
      </c>
      <c r="Q27" s="386"/>
      <c r="R27" s="386"/>
      <c r="S27" s="386"/>
      <c r="T27" s="386"/>
      <c r="U27" s="387"/>
      <c r="V27" s="30"/>
      <c r="X27" s="27"/>
      <c r="Z27" s="145"/>
      <c r="AE27" s="145"/>
      <c r="AG27" s="153">
        <f t="shared" si="0"/>
        <v>0</v>
      </c>
      <c r="AH27" s="153">
        <f t="shared" si="1"/>
      </c>
    </row>
    <row r="28" spans="1:34" ht="24.75" customHeight="1">
      <c r="A28" s="298">
        <v>22</v>
      </c>
      <c r="B28" s="282">
        <v>0.5694444444444444</v>
      </c>
      <c r="C28" s="311">
        <v>1</v>
      </c>
      <c r="D28" s="54"/>
      <c r="E28" s="64"/>
      <c r="F28" s="300"/>
      <c r="G28" s="301"/>
      <c r="H28" s="302"/>
      <c r="I28" s="302"/>
      <c r="J28" s="303"/>
      <c r="K28" s="304"/>
      <c r="L28" s="44"/>
      <c r="M28" s="311">
        <v>1</v>
      </c>
      <c r="N28" s="54"/>
      <c r="O28" s="64"/>
      <c r="P28" s="371" t="s">
        <v>109</v>
      </c>
      <c r="Q28" s="372"/>
      <c r="R28" s="372"/>
      <c r="S28" s="372"/>
      <c r="T28" s="372"/>
      <c r="U28" s="373"/>
      <c r="V28" s="24"/>
      <c r="W28" s="147"/>
      <c r="X28" s="147"/>
      <c r="Y28" s="148"/>
      <c r="Z28" s="360"/>
      <c r="AA28" s="360"/>
      <c r="AB28" s="360"/>
      <c r="AC28" s="360"/>
      <c r="AD28" s="370"/>
      <c r="AE28" s="360"/>
      <c r="AG28" s="153" t="e">
        <f>#REF!</f>
        <v>#REF!</v>
      </c>
      <c r="AH28" s="153" t="e">
        <f>IF(#REF!="","",#REF!)</f>
        <v>#REF!</v>
      </c>
    </row>
    <row r="29" spans="1:34" ht="24.75" customHeight="1">
      <c r="A29" s="297">
        <v>23</v>
      </c>
      <c r="B29" s="159">
        <v>0.576388888888889</v>
      </c>
      <c r="C29" s="312">
        <v>2</v>
      </c>
      <c r="D29" s="54"/>
      <c r="E29" s="64"/>
      <c r="F29" s="151"/>
      <c r="G29" s="305"/>
      <c r="H29" s="306"/>
      <c r="I29" s="306"/>
      <c r="J29" s="307"/>
      <c r="K29" s="308"/>
      <c r="L29" s="26"/>
      <c r="M29" s="312">
        <v>2</v>
      </c>
      <c r="N29" s="54"/>
      <c r="O29" s="64"/>
      <c r="P29" s="371" t="s">
        <v>110</v>
      </c>
      <c r="Q29" s="372"/>
      <c r="R29" s="372"/>
      <c r="S29" s="372"/>
      <c r="T29" s="372"/>
      <c r="U29" s="373"/>
      <c r="W29" s="147"/>
      <c r="X29" s="147"/>
      <c r="Y29" s="148"/>
      <c r="Z29" s="360"/>
      <c r="AA29" s="360"/>
      <c r="AB29" s="360"/>
      <c r="AC29" s="360"/>
      <c r="AD29" s="370"/>
      <c r="AE29" s="360"/>
      <c r="AG29" s="153" t="e">
        <f>#REF!</f>
        <v>#REF!</v>
      </c>
      <c r="AH29" s="153" t="e">
        <f>IF(#REF!="","",#REF!)</f>
        <v>#REF!</v>
      </c>
    </row>
    <row r="30" spans="1:34" ht="24.75" customHeight="1">
      <c r="A30" s="297">
        <v>24</v>
      </c>
      <c r="B30" s="159">
        <v>0.5833333333333334</v>
      </c>
      <c r="C30" s="312">
        <v>3</v>
      </c>
      <c r="D30" s="54"/>
      <c r="E30" s="64"/>
      <c r="F30" s="371" t="s">
        <v>99</v>
      </c>
      <c r="G30" s="372"/>
      <c r="H30" s="372"/>
      <c r="I30" s="372"/>
      <c r="J30" s="372"/>
      <c r="K30" s="380"/>
      <c r="L30" s="26"/>
      <c r="M30" s="312">
        <v>3</v>
      </c>
      <c r="N30" s="54"/>
      <c r="O30" s="64"/>
      <c r="P30" s="371"/>
      <c r="Q30" s="372"/>
      <c r="R30" s="372"/>
      <c r="S30" s="372"/>
      <c r="T30" s="372"/>
      <c r="U30" s="373"/>
      <c r="W30" s="147"/>
      <c r="X30" s="147"/>
      <c r="Y30" s="148"/>
      <c r="Z30" s="360"/>
      <c r="AA30" s="360"/>
      <c r="AB30" s="360"/>
      <c r="AC30" s="360"/>
      <c r="AD30" s="370"/>
      <c r="AE30" s="360"/>
      <c r="AG30" s="153" t="e">
        <f>#REF!</f>
        <v>#REF!</v>
      </c>
      <c r="AH30" s="153" t="e">
        <f>IF(#REF!="","",#REF!)</f>
        <v>#REF!</v>
      </c>
    </row>
    <row r="31" spans="1:34" ht="24.75" customHeight="1" thickBot="1">
      <c r="A31" s="297">
        <v>25</v>
      </c>
      <c r="B31" s="159">
        <v>0.590277777777778</v>
      </c>
      <c r="C31" s="312">
        <v>4</v>
      </c>
      <c r="D31" s="55"/>
      <c r="E31" s="309"/>
      <c r="F31" s="371" t="s">
        <v>99</v>
      </c>
      <c r="G31" s="372"/>
      <c r="H31" s="372"/>
      <c r="I31" s="372"/>
      <c r="J31" s="372"/>
      <c r="K31" s="380"/>
      <c r="L31" s="286"/>
      <c r="M31" s="312">
        <v>4</v>
      </c>
      <c r="N31" s="56"/>
      <c r="O31" s="65"/>
      <c r="P31" s="361"/>
      <c r="Q31" s="362"/>
      <c r="R31" s="362"/>
      <c r="S31" s="362"/>
      <c r="T31" s="362"/>
      <c r="U31" s="364"/>
      <c r="V31" s="150"/>
      <c r="W31" s="147"/>
      <c r="X31" s="147"/>
      <c r="Y31" s="148"/>
      <c r="Z31" s="360"/>
      <c r="AA31" s="360"/>
      <c r="AB31" s="360"/>
      <c r="AC31" s="360"/>
      <c r="AD31" s="370"/>
      <c r="AE31" s="360"/>
      <c r="AG31" s="153" t="e">
        <f>#REF!</f>
        <v>#REF!</v>
      </c>
      <c r="AH31" s="153" t="e">
        <f>IF(#REF!="","",#REF!)</f>
        <v>#REF!</v>
      </c>
    </row>
    <row r="32" spans="1:34" ht="24.75" customHeight="1">
      <c r="A32" s="297">
        <v>26</v>
      </c>
      <c r="B32" s="159">
        <v>0.597222222222222</v>
      </c>
      <c r="C32" s="311">
        <v>5</v>
      </c>
      <c r="D32" s="54"/>
      <c r="E32" s="64"/>
      <c r="F32" s="361" t="s">
        <v>100</v>
      </c>
      <c r="G32" s="362"/>
      <c r="H32" s="362"/>
      <c r="I32" s="362"/>
      <c r="J32" s="362"/>
      <c r="K32" s="363"/>
      <c r="L32" s="213"/>
      <c r="M32" s="311">
        <v>5</v>
      </c>
      <c r="N32" s="54"/>
      <c r="O32" s="64"/>
      <c r="P32" s="371"/>
      <c r="Q32" s="372"/>
      <c r="R32" s="372"/>
      <c r="S32" s="372"/>
      <c r="T32" s="372"/>
      <c r="U32" s="373"/>
      <c r="V32" s="150"/>
      <c r="W32" s="147"/>
      <c r="X32" s="147"/>
      <c r="Y32" s="148"/>
      <c r="Z32" s="360"/>
      <c r="AA32" s="360"/>
      <c r="AB32" s="360"/>
      <c r="AC32" s="360"/>
      <c r="AD32" s="370"/>
      <c r="AE32" s="360"/>
      <c r="AG32" s="153" t="e">
        <f>#REF!</f>
        <v>#REF!</v>
      </c>
      <c r="AH32" s="153" t="e">
        <f>IF(#REF!="","",#REF!)</f>
        <v>#REF!</v>
      </c>
    </row>
    <row r="33" spans="1:34" ht="24.75" customHeight="1" thickBot="1">
      <c r="A33" s="299">
        <v>27</v>
      </c>
      <c r="B33" s="285">
        <v>0.604166666666667</v>
      </c>
      <c r="C33" s="313">
        <v>6</v>
      </c>
      <c r="D33" s="56"/>
      <c r="E33" s="310"/>
      <c r="F33" s="365" t="s">
        <v>101</v>
      </c>
      <c r="G33" s="366"/>
      <c r="H33" s="366"/>
      <c r="I33" s="366"/>
      <c r="J33" s="366"/>
      <c r="K33" s="367"/>
      <c r="L33" s="45"/>
      <c r="M33" s="313">
        <v>6</v>
      </c>
      <c r="N33" s="55"/>
      <c r="O33" s="66"/>
      <c r="P33" s="365"/>
      <c r="Q33" s="366"/>
      <c r="R33" s="366"/>
      <c r="S33" s="366"/>
      <c r="T33" s="366"/>
      <c r="U33" s="368"/>
      <c r="V33" s="150"/>
      <c r="W33" s="147"/>
      <c r="X33" s="147"/>
      <c r="Y33" s="148"/>
      <c r="Z33" s="360"/>
      <c r="AA33" s="360"/>
      <c r="AB33" s="360"/>
      <c r="AC33" s="360"/>
      <c r="AD33" s="370"/>
      <c r="AE33" s="360"/>
      <c r="AG33" s="153" t="e">
        <f>#REF!</f>
        <v>#REF!</v>
      </c>
      <c r="AH33" s="153" t="e">
        <f>IF(#REF!="","",#REF!)</f>
        <v>#REF!</v>
      </c>
    </row>
    <row r="34" spans="1:34" ht="24.75" customHeight="1" hidden="1">
      <c r="A34" s="296">
        <v>28</v>
      </c>
      <c r="B34" s="156"/>
      <c r="C34" s="311">
        <v>7</v>
      </c>
      <c r="D34" s="54"/>
      <c r="E34" s="64"/>
      <c r="F34" s="374"/>
      <c r="G34" s="375"/>
      <c r="H34" s="375"/>
      <c r="I34" s="375"/>
      <c r="J34" s="375"/>
      <c r="K34" s="376"/>
      <c r="L34" s="26"/>
      <c r="M34" s="311">
        <v>7</v>
      </c>
      <c r="N34" s="55"/>
      <c r="O34" s="64"/>
      <c r="P34" s="371"/>
      <c r="Q34" s="372"/>
      <c r="R34" s="372"/>
      <c r="S34" s="372"/>
      <c r="T34" s="372"/>
      <c r="U34" s="373"/>
      <c r="W34" s="147"/>
      <c r="X34" s="147"/>
      <c r="Y34" s="148"/>
      <c r="Z34" s="360"/>
      <c r="AA34" s="360"/>
      <c r="AB34" s="360"/>
      <c r="AC34" s="360"/>
      <c r="AD34" s="360"/>
      <c r="AE34" s="360"/>
      <c r="AG34" s="153" t="e">
        <f>#REF!</f>
        <v>#REF!</v>
      </c>
      <c r="AH34" s="153" t="e">
        <f>IF(#REF!="","",#REF!)</f>
        <v>#REF!</v>
      </c>
    </row>
    <row r="35" spans="1:34" ht="24.75" customHeight="1" hidden="1">
      <c r="A35" s="297">
        <v>29</v>
      </c>
      <c r="B35" s="159"/>
      <c r="C35" s="312">
        <v>8</v>
      </c>
      <c r="D35" s="117"/>
      <c r="E35" s="118"/>
      <c r="F35" s="361"/>
      <c r="G35" s="362"/>
      <c r="H35" s="362"/>
      <c r="I35" s="362"/>
      <c r="J35" s="362"/>
      <c r="K35" s="363"/>
      <c r="L35" s="119"/>
      <c r="M35" s="312">
        <v>8</v>
      </c>
      <c r="N35" s="117"/>
      <c r="O35" s="118"/>
      <c r="P35" s="361"/>
      <c r="Q35" s="362"/>
      <c r="R35" s="362"/>
      <c r="S35" s="362"/>
      <c r="T35" s="362"/>
      <c r="U35" s="364"/>
      <c r="W35" s="147"/>
      <c r="X35" s="147"/>
      <c r="Y35" s="148"/>
      <c r="Z35" s="149"/>
      <c r="AA35" s="149"/>
      <c r="AB35" s="149"/>
      <c r="AC35" s="149"/>
      <c r="AD35" s="146"/>
      <c r="AE35" s="149"/>
      <c r="AG35" s="153" t="e">
        <f>#REF!</f>
        <v>#REF!</v>
      </c>
      <c r="AH35" s="153" t="e">
        <f>IF(#REF!="","",#REF!)</f>
        <v>#REF!</v>
      </c>
    </row>
    <row r="36" spans="1:34" ht="24.75" customHeight="1" hidden="1">
      <c r="A36" s="297">
        <v>30</v>
      </c>
      <c r="B36" s="159"/>
      <c r="C36" s="312">
        <v>9</v>
      </c>
      <c r="D36" s="117"/>
      <c r="E36" s="118"/>
      <c r="F36" s="361"/>
      <c r="G36" s="362"/>
      <c r="H36" s="362"/>
      <c r="I36" s="362"/>
      <c r="J36" s="362"/>
      <c r="K36" s="363"/>
      <c r="L36" s="119"/>
      <c r="M36" s="312">
        <v>9</v>
      </c>
      <c r="N36" s="117"/>
      <c r="O36" s="118"/>
      <c r="P36" s="361"/>
      <c r="Q36" s="362"/>
      <c r="R36" s="362"/>
      <c r="S36" s="362"/>
      <c r="T36" s="362"/>
      <c r="U36" s="364"/>
      <c r="W36" s="147"/>
      <c r="X36" s="147"/>
      <c r="Y36" s="148"/>
      <c r="Z36" s="149"/>
      <c r="AA36" s="149"/>
      <c r="AB36" s="149"/>
      <c r="AC36" s="149"/>
      <c r="AD36" s="146"/>
      <c r="AE36" s="149"/>
      <c r="AG36" s="153" t="e">
        <f>#REF!</f>
        <v>#REF!</v>
      </c>
      <c r="AH36" s="153" t="e">
        <f>IF(#REF!="","",#REF!)</f>
        <v>#REF!</v>
      </c>
    </row>
    <row r="37" spans="1:34" ht="24.75" customHeight="1" hidden="1" thickBot="1">
      <c r="A37" s="297">
        <v>31</v>
      </c>
      <c r="B37" s="283"/>
      <c r="C37" s="313">
        <v>10</v>
      </c>
      <c r="D37" s="56"/>
      <c r="E37" s="66"/>
      <c r="F37" s="365"/>
      <c r="G37" s="366"/>
      <c r="H37" s="366"/>
      <c r="I37" s="366"/>
      <c r="J37" s="366"/>
      <c r="K37" s="367"/>
      <c r="L37" s="32"/>
      <c r="M37" s="313">
        <v>10</v>
      </c>
      <c r="N37" s="56"/>
      <c r="O37" s="66"/>
      <c r="P37" s="365"/>
      <c r="Q37" s="366"/>
      <c r="R37" s="366"/>
      <c r="S37" s="366"/>
      <c r="T37" s="366"/>
      <c r="U37" s="368"/>
      <c r="W37" s="147"/>
      <c r="X37" s="147"/>
      <c r="Y37" s="148"/>
      <c r="Z37" s="369"/>
      <c r="AA37" s="369"/>
      <c r="AB37" s="369"/>
      <c r="AC37" s="369"/>
      <c r="AD37" s="369"/>
      <c r="AE37" s="369"/>
      <c r="AG37" s="153" t="e">
        <f>#REF!</f>
        <v>#REF!</v>
      </c>
      <c r="AH37" s="153" t="e">
        <f>IF(#REF!="","",#REF!)</f>
        <v>#REF!</v>
      </c>
    </row>
    <row r="38" spans="2:34" ht="24.75" customHeight="1">
      <c r="B38" s="142"/>
      <c r="AG38" s="153" t="e">
        <f>#REF!</f>
        <v>#REF!</v>
      </c>
      <c r="AH38" s="153" t="e">
        <f>IF(#REF!="","",#REF!)</f>
        <v>#REF!</v>
      </c>
    </row>
    <row r="39" spans="2:34" ht="24.75" customHeight="1">
      <c r="B39" s="22"/>
      <c r="AG39" s="153" t="e">
        <f>#REF!</f>
        <v>#REF!</v>
      </c>
      <c r="AH39" s="153" t="e">
        <f>IF(#REF!="","",#REF!)</f>
        <v>#REF!</v>
      </c>
    </row>
    <row r="40" spans="2:34" ht="24.75" customHeight="1">
      <c r="B40" s="22"/>
      <c r="AG40" s="153" t="e">
        <f>#REF!</f>
        <v>#REF!</v>
      </c>
      <c r="AH40" s="153" t="e">
        <f>IF(#REF!="","",#REF!)</f>
        <v>#REF!</v>
      </c>
    </row>
    <row r="41" spans="2:34" ht="24.75" customHeight="1">
      <c r="B41" s="22"/>
      <c r="AG41" s="153" t="e">
        <f>#REF!</f>
        <v>#REF!</v>
      </c>
      <c r="AH41" s="153" t="e">
        <f>IF(#REF!="","",#REF!)</f>
        <v>#REF!</v>
      </c>
    </row>
    <row r="42" spans="2:34" ht="24.75" customHeight="1">
      <c r="B42" s="22"/>
      <c r="AG42" s="153" t="e">
        <f>#REF!</f>
        <v>#REF!</v>
      </c>
      <c r="AH42" s="153" t="e">
        <f>IF(#REF!="","",#REF!)</f>
        <v>#REF!</v>
      </c>
    </row>
    <row r="43" spans="2:34" ht="24.75" customHeight="1">
      <c r="B43" s="22"/>
      <c r="AG43" s="153" t="e">
        <f>#REF!</f>
        <v>#REF!</v>
      </c>
      <c r="AH43" s="153" t="e">
        <f>IF(#REF!="","",#REF!)</f>
        <v>#REF!</v>
      </c>
    </row>
    <row r="44" spans="2:34" ht="24.75" customHeight="1">
      <c r="B44" s="22"/>
      <c r="AG44" s="153" t="e">
        <f>#REF!</f>
        <v>#REF!</v>
      </c>
      <c r="AH44" s="153" t="e">
        <f>IF(#REF!="","",#REF!)</f>
        <v>#REF!</v>
      </c>
    </row>
    <row r="45" spans="2:34" ht="24.75" customHeight="1">
      <c r="B45" s="22"/>
      <c r="AG45" s="153" t="e">
        <f>#REF!</f>
        <v>#REF!</v>
      </c>
      <c r="AH45" s="153" t="e">
        <f>IF(#REF!="","",#REF!)</f>
        <v>#REF!</v>
      </c>
    </row>
    <row r="46" spans="2:34" ht="24.75" customHeight="1">
      <c r="B46" s="22"/>
      <c r="AG46" s="153" t="e">
        <f>#REF!</f>
        <v>#REF!</v>
      </c>
      <c r="AH46" s="153" t="e">
        <f>IF(#REF!="","",#REF!)</f>
        <v>#REF!</v>
      </c>
    </row>
    <row r="47" spans="2:34" ht="24.75" customHeight="1">
      <c r="B47" s="22"/>
      <c r="AG47" s="153" t="e">
        <f>#REF!</f>
        <v>#REF!</v>
      </c>
      <c r="AH47" s="153" t="e">
        <f>IF(#REF!="","",#REF!)</f>
        <v>#REF!</v>
      </c>
    </row>
    <row r="48" spans="2:34" ht="24.75" customHeight="1">
      <c r="B48" s="22"/>
      <c r="AG48" s="153" t="e">
        <f>#REF!</f>
        <v>#REF!</v>
      </c>
      <c r="AH48" s="153" t="e">
        <f>IF(#REF!="","",#REF!)</f>
        <v>#REF!</v>
      </c>
    </row>
    <row r="49" spans="2:34" ht="24.75" customHeight="1" hidden="1">
      <c r="B49" s="22"/>
      <c r="AG49" s="153" t="e">
        <f>#REF!</f>
        <v>#REF!</v>
      </c>
      <c r="AH49" s="153" t="e">
        <f>IF(#REF!="","",#REF!)</f>
        <v>#REF!</v>
      </c>
    </row>
    <row r="50" spans="2:34" ht="24.75" customHeight="1" hidden="1">
      <c r="B50" s="22"/>
      <c r="AG50" s="153" t="e">
        <f>#REF!</f>
        <v>#REF!</v>
      </c>
      <c r="AH50" s="153" t="e">
        <f>IF(#REF!="","",#REF!)</f>
        <v>#REF!</v>
      </c>
    </row>
    <row r="51" spans="2:34" ht="24.75" customHeight="1" hidden="1">
      <c r="B51" s="22"/>
      <c r="AG51" s="153" t="e">
        <f>#REF!</f>
        <v>#REF!</v>
      </c>
      <c r="AH51" s="153" t="e">
        <f>IF(#REF!="","",#REF!)</f>
        <v>#REF!</v>
      </c>
    </row>
    <row r="52" spans="2:34" ht="24.75" customHeight="1" hidden="1" thickBot="1">
      <c r="B52" s="22"/>
      <c r="AG52" s="153" t="e">
        <f>#REF!</f>
        <v>#REF!</v>
      </c>
      <c r="AH52" s="153" t="e">
        <f>IF(#REF!="","",#REF!)</f>
        <v>#REF!</v>
      </c>
    </row>
    <row r="53" spans="2:34" ht="24.75" customHeight="1" hidden="1">
      <c r="B53" s="22"/>
      <c r="AG53" s="153" t="e">
        <f>#REF!</f>
        <v>#REF!</v>
      </c>
      <c r="AH53" s="153" t="e">
        <f>IF(#REF!="","",#REF!)</f>
        <v>#REF!</v>
      </c>
    </row>
    <row r="54" spans="2:34" ht="24.75" customHeight="1" hidden="1" thickBot="1">
      <c r="B54" s="22"/>
      <c r="AG54" s="153" t="e">
        <f>#REF!</f>
        <v>#REF!</v>
      </c>
      <c r="AH54" s="153" t="e">
        <f>IF(#REF!="","",#REF!)</f>
        <v>#REF!</v>
      </c>
    </row>
    <row r="55" spans="2:34" ht="24.75" customHeight="1">
      <c r="B55" s="22"/>
      <c r="AG55" s="153" t="e">
        <f>#REF!</f>
        <v>#REF!</v>
      </c>
      <c r="AH55" s="153" t="e">
        <f>IF(#REF!="","",#REF!)</f>
        <v>#REF!</v>
      </c>
    </row>
    <row r="56" spans="2:34" ht="24.75" customHeight="1">
      <c r="B56" s="22"/>
      <c r="AG56" s="153" t="e">
        <f>#REF!</f>
        <v>#REF!</v>
      </c>
      <c r="AH56" s="153" t="e">
        <f>IF(#REF!="","",#REF!)</f>
        <v>#REF!</v>
      </c>
    </row>
    <row r="57" spans="2:34" ht="24.75" customHeight="1">
      <c r="B57" s="22"/>
      <c r="AG57" s="153" t="e">
        <f>#REF!</f>
        <v>#REF!</v>
      </c>
      <c r="AH57" s="153" t="e">
        <f>IF(#REF!="","",#REF!)</f>
        <v>#REF!</v>
      </c>
    </row>
    <row r="58" spans="2:34" ht="24.75" customHeight="1">
      <c r="B58" s="22"/>
      <c r="AG58" s="153" t="e">
        <f>#REF!</f>
        <v>#REF!</v>
      </c>
      <c r="AH58" s="153" t="e">
        <f>IF(#REF!="","",#REF!)</f>
        <v>#REF!</v>
      </c>
    </row>
    <row r="59" spans="2:34" ht="24.75" customHeight="1">
      <c r="B59" s="22"/>
      <c r="AG59" s="155" t="str">
        <f>I6</f>
        <v>A2A1</v>
      </c>
      <c r="AH59" s="154">
        <f>IF(J6="","",J6)</f>
        <v>7</v>
      </c>
    </row>
    <row r="60" spans="2:34" ht="24.75" customHeight="1">
      <c r="B60" s="22"/>
      <c r="AG60" s="155" t="str">
        <f aca="true" t="shared" si="2" ref="AG60:AG75">I7</f>
        <v>A4A3</v>
      </c>
      <c r="AH60" s="154">
        <f aca="true" t="shared" si="3" ref="AH60:AH75">IF(J7="","",J7)</f>
        <v>4</v>
      </c>
    </row>
    <row r="61" spans="2:34" ht="24.75" customHeight="1">
      <c r="B61" s="22"/>
      <c r="AG61" s="155">
        <f t="shared" si="2"/>
        <v>0</v>
      </c>
      <c r="AH61" s="154">
        <f t="shared" si="3"/>
      </c>
    </row>
    <row r="62" spans="2:34" ht="24.75" customHeight="1">
      <c r="B62" s="22"/>
      <c r="AG62" s="155">
        <f t="shared" si="2"/>
        <v>0</v>
      </c>
      <c r="AH62" s="154">
        <f t="shared" si="3"/>
      </c>
    </row>
    <row r="63" spans="2:34" ht="24.75" customHeight="1">
      <c r="B63" s="22"/>
      <c r="AG63" s="155">
        <f t="shared" si="2"/>
      </c>
      <c r="AH63" s="154">
        <f t="shared" si="3"/>
      </c>
    </row>
    <row r="64" spans="2:34" ht="24.75" customHeight="1">
      <c r="B64" s="22"/>
      <c r="AG64" s="155" t="str">
        <f t="shared" si="2"/>
        <v>A3A1</v>
      </c>
      <c r="AH64" s="154">
        <f t="shared" si="3"/>
        <v>7</v>
      </c>
    </row>
    <row r="65" spans="2:34" ht="24.75" customHeight="1">
      <c r="B65" s="22"/>
      <c r="AG65" s="155" t="str">
        <f t="shared" si="2"/>
        <v>A4A2</v>
      </c>
      <c r="AH65" s="154">
        <f t="shared" si="3"/>
        <v>6</v>
      </c>
    </row>
    <row r="66" spans="2:34" ht="24.75" customHeight="1">
      <c r="B66" s="22"/>
      <c r="AG66" s="155">
        <f t="shared" si="2"/>
        <v>0</v>
      </c>
      <c r="AH66" s="154">
        <f t="shared" si="3"/>
      </c>
    </row>
    <row r="67" spans="2:34" ht="24.75" customHeight="1">
      <c r="B67" s="22"/>
      <c r="AG67" s="155" t="str">
        <f t="shared" si="2"/>
        <v>A4</v>
      </c>
      <c r="AH67" s="154">
        <f t="shared" si="3"/>
      </c>
    </row>
    <row r="68" spans="2:34" ht="24.75" customHeight="1">
      <c r="B68" s="22"/>
      <c r="AG68" s="155" t="str">
        <f t="shared" si="2"/>
        <v>A3</v>
      </c>
      <c r="AH68" s="154">
        <f t="shared" si="3"/>
      </c>
    </row>
    <row r="69" spans="2:34" ht="24.75" customHeight="1">
      <c r="B69" s="22"/>
      <c r="AG69" s="155" t="str">
        <f t="shared" si="2"/>
        <v>A4A1</v>
      </c>
      <c r="AH69" s="154">
        <f t="shared" si="3"/>
        <v>2</v>
      </c>
    </row>
    <row r="70" spans="2:34" ht="24.75" customHeight="1">
      <c r="B70" s="22"/>
      <c r="AG70" s="155" t="str">
        <f t="shared" si="2"/>
        <v>A3A2</v>
      </c>
      <c r="AH70" s="154">
        <f t="shared" si="3"/>
        <v>6</v>
      </c>
    </row>
    <row r="71" spans="2:34" ht="24.75" customHeight="1">
      <c r="B71" s="22"/>
      <c r="AG71" s="155">
        <f t="shared" si="2"/>
      </c>
      <c r="AH71" s="154">
        <f t="shared" si="3"/>
      </c>
    </row>
    <row r="72" spans="2:34" ht="24.75" customHeight="1">
      <c r="B72" s="22"/>
      <c r="AG72" s="155">
        <f t="shared" si="2"/>
        <v>0</v>
      </c>
      <c r="AH72" s="154">
        <f t="shared" si="3"/>
      </c>
    </row>
    <row r="73" spans="2:34" ht="24.75" customHeight="1">
      <c r="B73" s="22"/>
      <c r="AG73" s="155">
        <f t="shared" si="2"/>
        <v>0</v>
      </c>
      <c r="AH73" s="154">
        <f t="shared" si="3"/>
      </c>
    </row>
    <row r="74" spans="2:34" ht="24.75" customHeight="1">
      <c r="B74" s="22"/>
      <c r="AG74" s="155">
        <f t="shared" si="2"/>
        <v>0</v>
      </c>
      <c r="AH74" s="154">
        <f t="shared" si="3"/>
      </c>
    </row>
    <row r="75" spans="2:34" ht="24.75" customHeight="1">
      <c r="B75" s="22"/>
      <c r="AG75" s="155">
        <f t="shared" si="2"/>
        <v>0</v>
      </c>
      <c r="AH75" s="154">
        <f t="shared" si="3"/>
      </c>
    </row>
    <row r="76" spans="2:34" ht="24.75" customHeight="1">
      <c r="B76" s="22"/>
      <c r="AG76" s="155" t="e">
        <f>#REF!</f>
        <v>#REF!</v>
      </c>
      <c r="AH76" s="154" t="e">
        <f>IF(#REF!="","",#REF!)</f>
        <v>#REF!</v>
      </c>
    </row>
    <row r="77" spans="2:34" ht="24.75" customHeight="1">
      <c r="B77" s="22"/>
      <c r="AG77" s="155" t="e">
        <f>#REF!</f>
        <v>#REF!</v>
      </c>
      <c r="AH77" s="154" t="e">
        <f>IF(#REF!="","",#REF!)</f>
        <v>#REF!</v>
      </c>
    </row>
    <row r="78" spans="2:34" ht="24.75" customHeight="1">
      <c r="B78" s="22"/>
      <c r="AG78" s="155" t="e">
        <f>#REF!</f>
        <v>#REF!</v>
      </c>
      <c r="AH78" s="154" t="e">
        <f>IF(#REF!="","",#REF!)</f>
        <v>#REF!</v>
      </c>
    </row>
    <row r="79" spans="2:34" ht="24.75" customHeight="1">
      <c r="B79" s="22"/>
      <c r="AG79" s="155" t="e">
        <f>#REF!</f>
        <v>#REF!</v>
      </c>
      <c r="AH79" s="154" t="e">
        <f>IF(#REF!="","",#REF!)</f>
        <v>#REF!</v>
      </c>
    </row>
    <row r="80" spans="2:34" ht="24.75" customHeight="1">
      <c r="B80" s="22"/>
      <c r="AG80" s="155" t="e">
        <f>#REF!</f>
        <v>#REF!</v>
      </c>
      <c r="AH80" s="154" t="e">
        <f>IF(#REF!="","",#REF!)</f>
        <v>#REF!</v>
      </c>
    </row>
    <row r="81" spans="2:34" ht="24.75" customHeight="1">
      <c r="B81" s="22"/>
      <c r="AG81" s="155" t="e">
        <f>#REF!</f>
        <v>#REF!</v>
      </c>
      <c r="AH81" s="154" t="e">
        <f>IF(#REF!="","",#REF!)</f>
        <v>#REF!</v>
      </c>
    </row>
    <row r="82" spans="2:34" ht="24.75" customHeight="1">
      <c r="B82" s="22"/>
      <c r="AG82" s="155" t="e">
        <f>#REF!</f>
        <v>#REF!</v>
      </c>
      <c r="AH82" s="154" t="e">
        <f>IF(#REF!="","",#REF!)</f>
        <v>#REF!</v>
      </c>
    </row>
    <row r="83" spans="2:34" ht="24.75" customHeight="1">
      <c r="B83" s="22"/>
      <c r="AG83" s="155" t="e">
        <f>#REF!</f>
        <v>#REF!</v>
      </c>
      <c r="AH83" s="154" t="e">
        <f>IF(#REF!="","",#REF!)</f>
        <v>#REF!</v>
      </c>
    </row>
    <row r="84" spans="2:34" ht="24.75" customHeight="1">
      <c r="B84" s="22"/>
      <c r="AG84" s="155" t="e">
        <f>#REF!</f>
        <v>#REF!</v>
      </c>
      <c r="AH84" s="154" t="e">
        <f>IF(#REF!="","",#REF!)</f>
        <v>#REF!</v>
      </c>
    </row>
    <row r="85" spans="2:34" ht="24.75" customHeight="1">
      <c r="B85" s="22"/>
      <c r="AG85" s="155" t="e">
        <f>#REF!</f>
        <v>#REF!</v>
      </c>
      <c r="AH85" s="154" t="e">
        <f>IF(#REF!="","",#REF!)</f>
        <v>#REF!</v>
      </c>
    </row>
    <row r="86" spans="2:34" ht="24.75" customHeight="1">
      <c r="B86" s="22"/>
      <c r="AG86" s="155" t="e">
        <f>#REF!</f>
        <v>#REF!</v>
      </c>
      <c r="AH86" s="154" t="e">
        <f>IF(#REF!="","",#REF!)</f>
        <v>#REF!</v>
      </c>
    </row>
    <row r="87" spans="2:34" ht="13.5">
      <c r="B87" s="22"/>
      <c r="AG87" s="155" t="e">
        <f>#REF!</f>
        <v>#REF!</v>
      </c>
      <c r="AH87" s="154" t="e">
        <f>IF(#REF!="","",#REF!)</f>
        <v>#REF!</v>
      </c>
    </row>
    <row r="88" spans="2:34" ht="13.5">
      <c r="B88" s="22"/>
      <c r="AG88" s="155" t="e">
        <f>#REF!</f>
        <v>#REF!</v>
      </c>
      <c r="AH88" s="154" t="e">
        <f>IF(#REF!="","",#REF!)</f>
        <v>#REF!</v>
      </c>
    </row>
    <row r="89" spans="2:34" ht="13.5">
      <c r="B89" s="22"/>
      <c r="AG89" s="155" t="e">
        <f>#REF!</f>
        <v>#REF!</v>
      </c>
      <c r="AH89" s="154" t="e">
        <f>IF(#REF!="","",#REF!)</f>
        <v>#REF!</v>
      </c>
    </row>
    <row r="90" spans="2:34" ht="13.5">
      <c r="B90" s="22"/>
      <c r="AG90" s="155" t="e">
        <f>#REF!</f>
        <v>#REF!</v>
      </c>
      <c r="AH90" s="154" t="e">
        <f>IF(#REF!="","",#REF!)</f>
        <v>#REF!</v>
      </c>
    </row>
    <row r="91" spans="2:34" ht="13.5">
      <c r="B91" s="22"/>
      <c r="AG91" s="155" t="e">
        <f>#REF!</f>
        <v>#REF!</v>
      </c>
      <c r="AH91" s="154" t="e">
        <f>IF(#REF!="","",#REF!)</f>
        <v>#REF!</v>
      </c>
    </row>
    <row r="92" spans="2:34" ht="13.5">
      <c r="B92" s="22"/>
      <c r="AG92" s="155" t="e">
        <f>#REF!</f>
        <v>#REF!</v>
      </c>
      <c r="AH92" s="154" t="e">
        <f>IF(#REF!="","",#REF!)</f>
        <v>#REF!</v>
      </c>
    </row>
    <row r="93" spans="2:34" ht="13.5">
      <c r="B93" s="22"/>
      <c r="AG93" s="155" t="e">
        <f>#REF!</f>
        <v>#REF!</v>
      </c>
      <c r="AH93" s="154" t="e">
        <f>IF(#REF!="","",#REF!)</f>
        <v>#REF!</v>
      </c>
    </row>
    <row r="94" spans="2:34" ht="13.5">
      <c r="B94" s="22"/>
      <c r="AG94" s="155" t="e">
        <f>#REF!</f>
        <v>#REF!</v>
      </c>
      <c r="AH94" s="154" t="e">
        <f>IF(#REF!="","",#REF!)</f>
        <v>#REF!</v>
      </c>
    </row>
    <row r="95" spans="2:34" ht="13.5">
      <c r="B95" s="22"/>
      <c r="AG95" s="155" t="e">
        <f>#REF!</f>
        <v>#REF!</v>
      </c>
      <c r="AH95" s="154" t="e">
        <f>IF(#REF!="","",#REF!)</f>
        <v>#REF!</v>
      </c>
    </row>
    <row r="96" spans="2:34" ht="13.5">
      <c r="B96" s="22"/>
      <c r="AG96" s="153" t="e">
        <f>#REF!</f>
        <v>#REF!</v>
      </c>
      <c r="AH96" s="154" t="e">
        <f>IF(#REF!="","",#REF!)</f>
        <v>#REF!</v>
      </c>
    </row>
    <row r="97" spans="2:34" ht="13.5">
      <c r="B97" s="22"/>
      <c r="AG97" s="153">
        <f aca="true" t="shared" si="4" ref="AG97:AG113">N6</f>
      </c>
      <c r="AH97" s="153">
        <f>IF(O4="","",O4)</f>
      </c>
    </row>
    <row r="98" spans="2:34" ht="13.5">
      <c r="B98" s="22"/>
      <c r="AG98" s="153">
        <f t="shared" si="4"/>
      </c>
      <c r="AH98" s="153" t="str">
        <f>IF(O5="","",O5)</f>
        <v>点</v>
      </c>
    </row>
    <row r="99" spans="2:34" ht="13.5">
      <c r="B99" s="22"/>
      <c r="AG99" s="153">
        <f t="shared" si="4"/>
        <v>0</v>
      </c>
      <c r="AH99" s="153">
        <f>IF(O6="","",O6)</f>
      </c>
    </row>
    <row r="100" spans="2:34" ht="13.5">
      <c r="B100" s="22"/>
      <c r="AG100" s="153">
        <f t="shared" si="4"/>
        <v>0</v>
      </c>
      <c r="AH100" s="153">
        <f>IF(O7="","",O7)</f>
      </c>
    </row>
    <row r="101" spans="2:34" ht="13.5">
      <c r="B101" s="22"/>
      <c r="AG101" s="153" t="str">
        <f t="shared" si="4"/>
        <v>B1B2</v>
      </c>
      <c r="AH101" s="153">
        <f>IF(O10="","",O10)</f>
        <v>7</v>
      </c>
    </row>
    <row r="102" spans="2:34" ht="13.5">
      <c r="B102" s="22"/>
      <c r="AG102" s="153">
        <f t="shared" si="4"/>
      </c>
      <c r="AH102" s="153">
        <f aca="true" t="shared" si="5" ref="AH102:AH113">IF(O11="","",O11)</f>
      </c>
    </row>
    <row r="103" spans="2:34" ht="13.5">
      <c r="B103" s="22"/>
      <c r="AG103" s="153">
        <f t="shared" si="4"/>
        <v>0</v>
      </c>
      <c r="AH103" s="153">
        <f t="shared" si="5"/>
      </c>
    </row>
    <row r="104" spans="2:34" ht="13.5">
      <c r="B104" s="22"/>
      <c r="AG104" s="153">
        <f t="shared" si="4"/>
        <v>0</v>
      </c>
      <c r="AH104" s="153">
        <f t="shared" si="5"/>
      </c>
    </row>
    <row r="105" spans="2:34" ht="13.5">
      <c r="B105" s="22"/>
      <c r="AG105" s="153">
        <f t="shared" si="4"/>
        <v>0</v>
      </c>
      <c r="AH105" s="153">
        <f t="shared" si="5"/>
      </c>
    </row>
    <row r="106" spans="2:34" ht="13.5">
      <c r="B106" s="22"/>
      <c r="AG106" s="153" t="str">
        <f t="shared" si="4"/>
        <v>B2B3</v>
      </c>
      <c r="AH106" s="153">
        <f t="shared" si="5"/>
        <v>8</v>
      </c>
    </row>
    <row r="107" spans="2:34" ht="13.5">
      <c r="B107" s="22"/>
      <c r="AG107" s="153" t="e">
        <f t="shared" si="4"/>
        <v>#REF!</v>
      </c>
      <c r="AH107" s="153">
        <f t="shared" si="5"/>
      </c>
    </row>
    <row r="108" spans="2:34" ht="13.5">
      <c r="B108" s="22"/>
      <c r="AG108" s="153">
        <f t="shared" si="4"/>
      </c>
      <c r="AH108" s="153">
        <f t="shared" si="5"/>
      </c>
    </row>
    <row r="109" spans="2:34" ht="13.5">
      <c r="B109" s="22"/>
      <c r="AG109" s="153">
        <f t="shared" si="4"/>
      </c>
      <c r="AH109" s="153">
        <f t="shared" si="5"/>
      </c>
    </row>
    <row r="110" spans="2:34" ht="13.5">
      <c r="B110" s="22"/>
      <c r="AG110" s="153">
        <f t="shared" si="4"/>
        <v>0</v>
      </c>
      <c r="AH110" s="153">
        <f t="shared" si="5"/>
      </c>
    </row>
    <row r="111" spans="2:34" ht="13.5">
      <c r="B111" s="22"/>
      <c r="AG111" s="153" t="str">
        <f t="shared" si="4"/>
        <v>B1B3</v>
      </c>
      <c r="AH111" s="153">
        <f t="shared" si="5"/>
        <v>8</v>
      </c>
    </row>
    <row r="112" spans="2:34" ht="13.5">
      <c r="B112" s="22"/>
      <c r="AG112" s="153">
        <f t="shared" si="4"/>
        <v>0</v>
      </c>
      <c r="AH112" s="153">
        <f t="shared" si="5"/>
      </c>
    </row>
    <row r="113" spans="2:34" ht="13.5">
      <c r="B113" s="22"/>
      <c r="AG113" s="153">
        <f t="shared" si="4"/>
        <v>0</v>
      </c>
      <c r="AH113" s="153">
        <f t="shared" si="5"/>
      </c>
    </row>
    <row r="114" spans="2:34" ht="13.5">
      <c r="B114" s="22"/>
      <c r="AG114" s="153" t="e">
        <f>#REF!</f>
        <v>#REF!</v>
      </c>
      <c r="AH114" s="153" t="e">
        <f>IF(#REF!="","",#REF!)</f>
        <v>#REF!</v>
      </c>
    </row>
    <row r="115" spans="2:34" ht="13.5">
      <c r="B115" s="22"/>
      <c r="AG115" s="153" t="e">
        <f>#REF!</f>
        <v>#REF!</v>
      </c>
      <c r="AH115" s="153" t="e">
        <f>IF(#REF!="","",#REF!)</f>
        <v>#REF!</v>
      </c>
    </row>
    <row r="116" spans="2:34" ht="13.5">
      <c r="B116" s="22"/>
      <c r="AG116" s="153" t="e">
        <f>#REF!</f>
        <v>#REF!</v>
      </c>
      <c r="AH116" s="153" t="e">
        <f>IF(#REF!="","",#REF!)</f>
        <v>#REF!</v>
      </c>
    </row>
    <row r="117" spans="2:34" ht="13.5">
      <c r="B117" s="22"/>
      <c r="AG117" s="153" t="e">
        <f>#REF!</f>
        <v>#REF!</v>
      </c>
      <c r="AH117" s="153" t="e">
        <f>IF(#REF!="","",#REF!)</f>
        <v>#REF!</v>
      </c>
    </row>
    <row r="118" spans="2:34" ht="13.5">
      <c r="B118" s="22"/>
      <c r="AG118" s="153" t="e">
        <f>#REF!</f>
        <v>#REF!</v>
      </c>
      <c r="AH118" s="153" t="e">
        <f>IF(#REF!="","",#REF!)</f>
        <v>#REF!</v>
      </c>
    </row>
    <row r="119" spans="2:34" ht="13.5">
      <c r="B119" s="22"/>
      <c r="AG119" s="153" t="e">
        <f>#REF!</f>
        <v>#REF!</v>
      </c>
      <c r="AH119" s="153" t="e">
        <f>IF(#REF!="","",#REF!)</f>
        <v>#REF!</v>
      </c>
    </row>
    <row r="120" spans="2:34" ht="13.5">
      <c r="B120" s="22"/>
      <c r="AG120" s="153" t="e">
        <f>#REF!</f>
        <v>#REF!</v>
      </c>
      <c r="AH120" s="153" t="e">
        <f>IF(#REF!="","",#REF!)</f>
        <v>#REF!</v>
      </c>
    </row>
    <row r="121" spans="2:34" ht="13.5">
      <c r="B121" s="22"/>
      <c r="AG121" s="153" t="e">
        <f>#REF!</f>
        <v>#REF!</v>
      </c>
      <c r="AH121" s="153" t="e">
        <f>IF(#REF!="","",#REF!)</f>
        <v>#REF!</v>
      </c>
    </row>
    <row r="122" spans="2:34" ht="13.5">
      <c r="B122" s="22"/>
      <c r="AG122" s="153" t="e">
        <f>#REF!</f>
        <v>#REF!</v>
      </c>
      <c r="AH122" s="153" t="e">
        <f>IF(#REF!="","",#REF!)</f>
        <v>#REF!</v>
      </c>
    </row>
    <row r="123" spans="2:34" ht="13.5">
      <c r="B123" s="22"/>
      <c r="AG123" s="153" t="e">
        <f>#REF!</f>
        <v>#REF!</v>
      </c>
      <c r="AH123" s="153" t="e">
        <f>IF(#REF!="","",#REF!)</f>
        <v>#REF!</v>
      </c>
    </row>
    <row r="124" spans="2:34" ht="13.5">
      <c r="B124" s="22"/>
      <c r="AG124" s="153" t="e">
        <f>#REF!</f>
        <v>#REF!</v>
      </c>
      <c r="AH124" s="153" t="e">
        <f>IF(#REF!="","",#REF!)</f>
        <v>#REF!</v>
      </c>
    </row>
    <row r="125" spans="2:34" ht="13.5">
      <c r="B125" s="22"/>
      <c r="AG125" s="153" t="e">
        <f>#REF!</f>
        <v>#REF!</v>
      </c>
      <c r="AH125" s="153" t="e">
        <f>IF(#REF!="","",#REF!)</f>
        <v>#REF!</v>
      </c>
    </row>
    <row r="126" spans="2:34" ht="13.5">
      <c r="B126" s="22"/>
      <c r="AG126" s="153" t="e">
        <f>#REF!</f>
        <v>#REF!</v>
      </c>
      <c r="AH126" s="153" t="e">
        <f>IF(#REF!="","",#REF!)</f>
        <v>#REF!</v>
      </c>
    </row>
    <row r="127" spans="2:34" ht="13.5">
      <c r="B127" s="22"/>
      <c r="AG127" s="153" t="e">
        <f>#REF!</f>
        <v>#REF!</v>
      </c>
      <c r="AH127" s="153" t="e">
        <f>IF(#REF!="","",#REF!)</f>
        <v>#REF!</v>
      </c>
    </row>
    <row r="128" spans="2:34" ht="13.5">
      <c r="B128" s="22"/>
      <c r="AG128" s="153" t="e">
        <f>#REF!</f>
        <v>#REF!</v>
      </c>
      <c r="AH128" s="153" t="e">
        <f>IF(#REF!="","",#REF!)</f>
        <v>#REF!</v>
      </c>
    </row>
    <row r="129" spans="2:34" ht="13.5">
      <c r="B129" s="22"/>
      <c r="AG129" s="153" t="e">
        <f>#REF!</f>
        <v>#REF!</v>
      </c>
      <c r="AH129" s="153" t="e">
        <f>IF(#REF!="","",#REF!)</f>
        <v>#REF!</v>
      </c>
    </row>
    <row r="130" spans="2:34" ht="13.5">
      <c r="B130" s="22"/>
      <c r="AG130" s="153" t="e">
        <f>#REF!</f>
        <v>#REF!</v>
      </c>
      <c r="AH130" s="153" t="e">
        <f>IF(#REF!="","",#REF!)</f>
        <v>#REF!</v>
      </c>
    </row>
    <row r="131" spans="2:34" ht="13.5">
      <c r="B131" s="22"/>
      <c r="AG131" s="153" t="e">
        <f>#REF!</f>
        <v>#REF!</v>
      </c>
      <c r="AH131" s="153" t="e">
        <f>IF(#REF!="","",#REF!)</f>
        <v>#REF!</v>
      </c>
    </row>
    <row r="132" spans="2:34" ht="13.5">
      <c r="B132" s="22"/>
      <c r="AG132" s="153" t="e">
        <f>#REF!</f>
        <v>#REF!</v>
      </c>
      <c r="AH132" s="153" t="e">
        <f>IF(#REF!="","",#REF!)</f>
        <v>#REF!</v>
      </c>
    </row>
    <row r="133" spans="2:34" ht="13.5">
      <c r="B133" s="22"/>
      <c r="AG133" s="153" t="e">
        <f>#REF!</f>
        <v>#REF!</v>
      </c>
      <c r="AH133" s="153" t="e">
        <f>IF(#REF!="","",#REF!)</f>
        <v>#REF!</v>
      </c>
    </row>
    <row r="134" spans="2:34" ht="13.5">
      <c r="B134" s="22"/>
      <c r="AG134" s="153" t="e">
        <f>#REF!</f>
        <v>#REF!</v>
      </c>
      <c r="AH134" s="153" t="e">
        <f>IF(#REF!="","",#REF!)</f>
        <v>#REF!</v>
      </c>
    </row>
    <row r="135" spans="2:34" ht="13.5">
      <c r="B135" s="22"/>
      <c r="AG135" s="155">
        <f>S6</f>
        <v>0</v>
      </c>
      <c r="AH135" s="154" t="str">
        <f>IF(T2="","",T2)</f>
        <v>最大試合数４０</v>
      </c>
    </row>
    <row r="136" spans="2:34" ht="13.5">
      <c r="B136" s="22"/>
      <c r="AG136" s="155">
        <f>S7</f>
        <v>0</v>
      </c>
      <c r="AH136" s="154">
        <f>IF(T3="","",T3)</f>
      </c>
    </row>
    <row r="137" spans="2:34" ht="13.5">
      <c r="B137" s="22"/>
      <c r="AG137" s="155">
        <f>S8</f>
        <v>0</v>
      </c>
      <c r="AH137" s="154">
        <f>IF(T4="","",T4)</f>
      </c>
    </row>
    <row r="138" spans="2:34" ht="13.5">
      <c r="B138" s="22"/>
      <c r="AG138" s="155">
        <f>S9</f>
        <v>0</v>
      </c>
      <c r="AH138" s="154" t="str">
        <f>IF(T5="","",T5)</f>
        <v>点</v>
      </c>
    </row>
    <row r="139" spans="2:34" ht="13.5">
      <c r="B139" s="22"/>
      <c r="AG139" s="155" t="str">
        <f aca="true" t="shared" si="6" ref="AG139:AG151">S10</f>
        <v>B2B1</v>
      </c>
      <c r="AH139" s="154">
        <f>IF(T10="","",T10)</f>
        <v>2</v>
      </c>
    </row>
    <row r="140" spans="2:34" ht="13.5">
      <c r="B140" s="22"/>
      <c r="AG140" s="155">
        <f t="shared" si="6"/>
        <v>0</v>
      </c>
      <c r="AH140" s="154">
        <f aca="true" t="shared" si="7" ref="AH140:AH154">IF(T11="","",T11)</f>
      </c>
    </row>
    <row r="141" spans="2:34" ht="13.5">
      <c r="B141" s="22"/>
      <c r="AG141" s="155">
        <f t="shared" si="6"/>
        <v>0</v>
      </c>
      <c r="AH141" s="154">
        <f t="shared" si="7"/>
      </c>
    </row>
    <row r="142" spans="2:34" ht="13.5">
      <c r="B142" s="22"/>
      <c r="AG142" s="155">
        <f t="shared" si="6"/>
        <v>0</v>
      </c>
      <c r="AH142" s="154">
        <f t="shared" si="7"/>
      </c>
    </row>
    <row r="143" spans="2:34" ht="13.5">
      <c r="B143" s="22"/>
      <c r="AG143" s="155">
        <f t="shared" si="6"/>
        <v>0</v>
      </c>
      <c r="AH143" s="154">
        <f t="shared" si="7"/>
      </c>
    </row>
    <row r="144" spans="2:34" ht="13.5">
      <c r="B144" s="22"/>
      <c r="AG144" s="155" t="str">
        <f t="shared" si="6"/>
        <v>B3B2</v>
      </c>
      <c r="AH144" s="154">
        <f t="shared" si="7"/>
        <v>0</v>
      </c>
    </row>
    <row r="145" spans="2:34" ht="13.5">
      <c r="B145" s="22"/>
      <c r="AG145" s="155" t="e">
        <f t="shared" si="6"/>
        <v>#REF!</v>
      </c>
      <c r="AH145" s="154">
        <f t="shared" si="7"/>
      </c>
    </row>
    <row r="146" spans="2:34" ht="13.5">
      <c r="B146" s="22"/>
      <c r="AG146" s="155">
        <f t="shared" si="6"/>
      </c>
      <c r="AH146" s="154">
        <f t="shared" si="7"/>
      </c>
    </row>
    <row r="147" spans="2:34" ht="13.5">
      <c r="B147" s="22"/>
      <c r="AG147" s="155">
        <f t="shared" si="6"/>
        <v>0</v>
      </c>
      <c r="AH147" s="154">
        <f t="shared" si="7"/>
      </c>
    </row>
    <row r="148" spans="2:34" ht="13.5">
      <c r="B148" s="22"/>
      <c r="AG148" s="155">
        <f t="shared" si="6"/>
        <v>0</v>
      </c>
      <c r="AH148" s="154">
        <f t="shared" si="7"/>
      </c>
    </row>
    <row r="149" spans="2:34" ht="13.5">
      <c r="B149" s="22"/>
      <c r="AG149" s="155" t="str">
        <f t="shared" si="6"/>
        <v>B3B1</v>
      </c>
      <c r="AH149" s="154">
        <f t="shared" si="7"/>
        <v>0</v>
      </c>
    </row>
    <row r="150" spans="2:34" ht="13.5">
      <c r="B150" s="22"/>
      <c r="AG150" s="155">
        <f t="shared" si="6"/>
        <v>0</v>
      </c>
      <c r="AH150" s="154">
        <f t="shared" si="7"/>
      </c>
    </row>
    <row r="151" spans="2:34" ht="13.5">
      <c r="B151" s="22"/>
      <c r="AG151" s="155">
        <f t="shared" si="6"/>
        <v>0</v>
      </c>
      <c r="AH151" s="154">
        <f t="shared" si="7"/>
      </c>
    </row>
    <row r="152" spans="2:34" ht="13.5">
      <c r="B152" s="22"/>
      <c r="AG152" s="155" t="e">
        <f>#REF!</f>
        <v>#REF!</v>
      </c>
      <c r="AH152" s="154">
        <f t="shared" si="7"/>
      </c>
    </row>
    <row r="153" spans="2:34" ht="13.5">
      <c r="B153" s="22"/>
      <c r="AG153" s="155" t="e">
        <f>#REF!</f>
        <v>#REF!</v>
      </c>
      <c r="AH153" s="154">
        <f t="shared" si="7"/>
      </c>
    </row>
    <row r="154" spans="2:34" ht="13.5">
      <c r="B154" s="22"/>
      <c r="AG154" s="155" t="e">
        <f>#REF!</f>
        <v>#REF!</v>
      </c>
      <c r="AH154" s="154">
        <f t="shared" si="7"/>
      </c>
    </row>
    <row r="155" spans="2:34" ht="13.5">
      <c r="B155" s="22"/>
      <c r="AG155" s="155" t="e">
        <f>#REF!</f>
        <v>#REF!</v>
      </c>
      <c r="AH155" s="154" t="e">
        <f>IF(#REF!="","",#REF!)</f>
        <v>#REF!</v>
      </c>
    </row>
    <row r="156" spans="2:34" ht="13.5">
      <c r="B156" s="22"/>
      <c r="AG156" s="155" t="e">
        <f>#REF!</f>
        <v>#REF!</v>
      </c>
      <c r="AH156" s="154" t="e">
        <f>IF(#REF!="","",#REF!)</f>
        <v>#REF!</v>
      </c>
    </row>
    <row r="157" spans="2:34" ht="13.5">
      <c r="B157" s="22"/>
      <c r="AG157" s="155" t="e">
        <f>#REF!</f>
        <v>#REF!</v>
      </c>
      <c r="AH157" s="154" t="e">
        <f>IF(#REF!="","",#REF!)</f>
        <v>#REF!</v>
      </c>
    </row>
    <row r="158" spans="2:34" ht="13.5">
      <c r="B158" s="22"/>
      <c r="AG158" s="155" t="e">
        <f>#REF!</f>
        <v>#REF!</v>
      </c>
      <c r="AH158" s="154" t="e">
        <f>IF(#REF!="","",#REF!)</f>
        <v>#REF!</v>
      </c>
    </row>
    <row r="159" spans="2:34" ht="13.5">
      <c r="B159" s="22"/>
      <c r="AG159" s="155" t="e">
        <f>#REF!</f>
        <v>#REF!</v>
      </c>
      <c r="AH159" s="154" t="e">
        <f>IF(#REF!="","",#REF!)</f>
        <v>#REF!</v>
      </c>
    </row>
    <row r="160" spans="2:34" ht="13.5">
      <c r="B160" s="22"/>
      <c r="AG160" s="155" t="e">
        <f>#REF!</f>
        <v>#REF!</v>
      </c>
      <c r="AH160" s="154" t="e">
        <f>IF(#REF!="","",#REF!)</f>
        <v>#REF!</v>
      </c>
    </row>
    <row r="161" spans="2:34" ht="13.5">
      <c r="B161" s="22"/>
      <c r="AG161" s="155" t="e">
        <f>#REF!</f>
        <v>#REF!</v>
      </c>
      <c r="AH161" s="154" t="e">
        <f>IF(#REF!="","",#REF!)</f>
        <v>#REF!</v>
      </c>
    </row>
    <row r="162" spans="2:34" ht="13.5">
      <c r="B162" s="22"/>
      <c r="AG162" s="155" t="e">
        <f>#REF!</f>
        <v>#REF!</v>
      </c>
      <c r="AH162" s="154" t="e">
        <f>IF(#REF!="","",#REF!)</f>
        <v>#REF!</v>
      </c>
    </row>
    <row r="163" spans="2:34" ht="13.5">
      <c r="B163" s="22"/>
      <c r="AG163" s="155" t="e">
        <f>#REF!</f>
        <v>#REF!</v>
      </c>
      <c r="AH163" s="154" t="e">
        <f>IF(#REF!="","",#REF!)</f>
        <v>#REF!</v>
      </c>
    </row>
    <row r="164" spans="2:34" ht="13.5">
      <c r="B164" s="22"/>
      <c r="AG164" s="155" t="e">
        <f>#REF!</f>
        <v>#REF!</v>
      </c>
      <c r="AH164" s="154" t="e">
        <f>IF(#REF!="","",#REF!)</f>
        <v>#REF!</v>
      </c>
    </row>
    <row r="165" spans="2:34" ht="13.5">
      <c r="B165" s="22"/>
      <c r="AG165" s="155" t="e">
        <f>#REF!</f>
        <v>#REF!</v>
      </c>
      <c r="AH165" s="154" t="e">
        <f>IF(#REF!="","",#REF!)</f>
        <v>#REF!</v>
      </c>
    </row>
    <row r="166" spans="2:34" ht="13.5">
      <c r="B166" s="22"/>
      <c r="AG166" s="155" t="e">
        <f>#REF!</f>
        <v>#REF!</v>
      </c>
      <c r="AH166" s="154" t="e">
        <f>IF(#REF!="","",#REF!)</f>
        <v>#REF!</v>
      </c>
    </row>
    <row r="167" spans="2:34" ht="13.5">
      <c r="B167" s="22"/>
      <c r="AG167" s="155" t="e">
        <f>#REF!</f>
        <v>#REF!</v>
      </c>
      <c r="AH167" s="154" t="e">
        <f>IF(#REF!="","",#REF!)</f>
        <v>#REF!</v>
      </c>
    </row>
    <row r="168" spans="2:34" ht="13.5">
      <c r="B168" s="22"/>
      <c r="AG168" s="155" t="e">
        <f>#REF!</f>
        <v>#REF!</v>
      </c>
      <c r="AH168" s="154" t="e">
        <f>IF(#REF!="","",#REF!)</f>
        <v>#REF!</v>
      </c>
    </row>
    <row r="169" spans="2:34" ht="13.5">
      <c r="B169" s="22"/>
      <c r="AG169" s="155" t="e">
        <f>#REF!</f>
        <v>#REF!</v>
      </c>
      <c r="AH169" s="154" t="e">
        <f>IF(#REF!="","",#REF!)</f>
        <v>#REF!</v>
      </c>
    </row>
    <row r="170" spans="2:34" ht="13.5">
      <c r="B170" s="22"/>
      <c r="AG170" s="153" t="e">
        <f>#REF!</f>
        <v>#REF!</v>
      </c>
      <c r="AH170" s="154" t="e">
        <f>IF(#REF!="","",#REF!)</f>
        <v>#REF!</v>
      </c>
    </row>
    <row r="171" spans="2:34" ht="13.5">
      <c r="B171" s="22"/>
      <c r="AG171" s="153" t="e">
        <f>#REF!</f>
        <v>#REF!</v>
      </c>
      <c r="AH171" s="154" t="e">
        <f>IF(#REF!="","",#REF!)</f>
        <v>#REF!</v>
      </c>
    </row>
    <row r="172" spans="2:34" ht="13.5">
      <c r="B172" s="22"/>
      <c r="AG172" s="153" t="e">
        <f>#REF!</f>
        <v>#REF!</v>
      </c>
      <c r="AH172" s="154" t="e">
        <f>IF(#REF!="","",#REF!)</f>
        <v>#REF!</v>
      </c>
    </row>
    <row r="173" spans="2:34" ht="13.5">
      <c r="B173" s="22"/>
      <c r="AG173" s="153" t="e">
        <f>#REF!</f>
        <v>#REF!</v>
      </c>
      <c r="AH173" s="154" t="e">
        <f>IF(#REF!="","",#REF!)</f>
        <v>#REF!</v>
      </c>
    </row>
    <row r="174" spans="2:34" ht="13.5">
      <c r="B174" s="22"/>
      <c r="AG174" s="153" t="e">
        <f>#REF!</f>
        <v>#REF!</v>
      </c>
      <c r="AH174" s="154" t="e">
        <f>IF(#REF!="","",#REF!)</f>
        <v>#REF!</v>
      </c>
    </row>
    <row r="175" spans="2:34" ht="13.5">
      <c r="B175" s="22"/>
      <c r="AG175" s="153" t="e">
        <f>#REF!</f>
        <v>#REF!</v>
      </c>
      <c r="AH175" s="154" t="e">
        <f>IF(#REF!="","",#REF!)</f>
        <v>#REF!</v>
      </c>
    </row>
    <row r="176" spans="2:34" ht="13.5">
      <c r="B176" s="22"/>
      <c r="AG176" s="153" t="e">
        <f>#REF!</f>
        <v>#REF!</v>
      </c>
      <c r="AH176" s="154" t="e">
        <f>IF(#REF!="","",#REF!)</f>
        <v>#REF!</v>
      </c>
    </row>
    <row r="177" spans="2:34" ht="13.5">
      <c r="B177" s="22"/>
      <c r="AG177" s="153" t="e">
        <f>#REF!</f>
        <v>#REF!</v>
      </c>
      <c r="AH177" s="154" t="e">
        <f>IF(#REF!="","",#REF!)</f>
        <v>#REF!</v>
      </c>
    </row>
    <row r="178" spans="2:34" ht="13.5">
      <c r="B178" s="22"/>
      <c r="AG178" s="153" t="e">
        <f>#REF!</f>
        <v>#REF!</v>
      </c>
      <c r="AH178" s="154" t="e">
        <f>IF(#REF!="","",#REF!)</f>
        <v>#REF!</v>
      </c>
    </row>
    <row r="179" spans="2:34" ht="13.5">
      <c r="B179" s="22"/>
      <c r="AG179" s="57"/>
      <c r="AH179" s="57"/>
    </row>
    <row r="180" spans="2:34" ht="13.5">
      <c r="B180" s="22"/>
      <c r="AG180" s="57"/>
      <c r="AH180" s="57"/>
    </row>
    <row r="181" spans="2:34" ht="13.5">
      <c r="B181" s="22"/>
      <c r="AG181" s="57"/>
      <c r="AH181" s="57"/>
    </row>
    <row r="182" spans="2:34" ht="13.5">
      <c r="B182" s="22"/>
      <c r="AG182" s="57"/>
      <c r="AH182" s="57"/>
    </row>
    <row r="183" spans="2:34" ht="13.5">
      <c r="B183" s="22"/>
      <c r="AG183" s="57"/>
      <c r="AH183" s="57"/>
    </row>
    <row r="184" spans="2:34" ht="13.5">
      <c r="B184" s="22"/>
      <c r="AG184" s="57"/>
      <c r="AH184" s="57"/>
    </row>
    <row r="185" spans="2:34" ht="13.5">
      <c r="B185" s="22"/>
      <c r="AG185" s="57"/>
      <c r="AH185" s="57"/>
    </row>
    <row r="186" spans="2:34" ht="13.5">
      <c r="B186" s="22"/>
      <c r="AG186" s="57"/>
      <c r="AH186" s="57"/>
    </row>
    <row r="187" spans="2:34" ht="13.5">
      <c r="B187" s="22"/>
      <c r="AG187" s="57"/>
      <c r="AH187" s="57"/>
    </row>
    <row r="188" spans="2:34" ht="13.5">
      <c r="B188" s="22"/>
      <c r="AG188" s="57"/>
      <c r="AH188" s="57"/>
    </row>
    <row r="189" spans="2:34" ht="13.5">
      <c r="B189" s="22"/>
      <c r="AG189" s="57"/>
      <c r="AH189" s="57"/>
    </row>
    <row r="190" spans="2:34" ht="13.5">
      <c r="B190" s="22"/>
      <c r="AG190" s="57"/>
      <c r="AH190" s="57"/>
    </row>
    <row r="191" spans="2:34" ht="13.5">
      <c r="B191" s="22"/>
      <c r="AG191" s="57"/>
      <c r="AH191" s="57"/>
    </row>
    <row r="192" spans="2:34" ht="13.5">
      <c r="B192" s="22"/>
      <c r="AG192" s="57"/>
      <c r="AH192" s="57"/>
    </row>
    <row r="193" spans="2:34" ht="13.5">
      <c r="B193" s="22"/>
      <c r="AG193" s="57"/>
      <c r="AH193" s="57"/>
    </row>
    <row r="194" spans="2:34" ht="13.5">
      <c r="B194" s="22"/>
      <c r="AG194" s="57"/>
      <c r="AH194" s="57"/>
    </row>
    <row r="195" spans="2:34" ht="13.5">
      <c r="B195" s="22"/>
      <c r="AG195" s="57"/>
      <c r="AH195" s="57"/>
    </row>
    <row r="196" spans="2:34" ht="13.5">
      <c r="B196" s="22"/>
      <c r="AG196" s="57"/>
      <c r="AH196" s="57"/>
    </row>
    <row r="197" spans="2:34" ht="13.5">
      <c r="B197" s="22"/>
      <c r="AG197" s="57"/>
      <c r="AH197" s="57"/>
    </row>
    <row r="198" spans="2:34" ht="13.5">
      <c r="B198" s="22"/>
      <c r="AG198" s="57"/>
      <c r="AH198" s="57"/>
    </row>
    <row r="199" spans="2:34" ht="13.5">
      <c r="B199" s="22"/>
      <c r="AG199" s="57"/>
      <c r="AH199" s="57"/>
    </row>
    <row r="200" spans="2:34" ht="13.5">
      <c r="B200" s="22"/>
      <c r="AG200" s="57"/>
      <c r="AH200" s="57"/>
    </row>
    <row r="201" spans="2:34" ht="13.5">
      <c r="B201" s="22"/>
      <c r="AG201" s="57"/>
      <c r="AH201" s="57"/>
    </row>
    <row r="202" spans="2:34" ht="13.5">
      <c r="B202" s="22"/>
      <c r="AG202" s="57"/>
      <c r="AH202" s="57"/>
    </row>
    <row r="203" spans="2:34" ht="13.5">
      <c r="B203" s="22"/>
      <c r="AG203" s="57"/>
      <c r="AH203" s="57"/>
    </row>
    <row r="204" spans="2:34" ht="13.5">
      <c r="B204" s="22"/>
      <c r="AG204" s="57"/>
      <c r="AH204" s="57"/>
    </row>
    <row r="205" spans="2:34" ht="13.5">
      <c r="B205" s="22"/>
      <c r="AG205" s="57"/>
      <c r="AH205" s="57"/>
    </row>
    <row r="206" spans="2:34" ht="13.5">
      <c r="B206" s="22"/>
      <c r="AG206" s="57"/>
      <c r="AH206" s="57"/>
    </row>
    <row r="207" spans="2:33" ht="13.5">
      <c r="B207" s="22"/>
      <c r="AG207" s="57"/>
    </row>
    <row r="208" spans="2:33" ht="13.5">
      <c r="B208" s="22"/>
      <c r="AG208" s="57"/>
    </row>
    <row r="209" spans="2:33" ht="13.5">
      <c r="B209" s="22"/>
      <c r="AG209" s="57"/>
    </row>
    <row r="210" spans="2:33" ht="13.5">
      <c r="B210" s="22"/>
      <c r="AG210" s="57"/>
    </row>
    <row r="211" spans="2:33" ht="13.5">
      <c r="B211" s="22"/>
      <c r="AG211" s="57"/>
    </row>
    <row r="212" spans="2:33" ht="13.5">
      <c r="B212" s="22"/>
      <c r="AG212" s="57"/>
    </row>
    <row r="213" spans="2:33" ht="13.5">
      <c r="B213" s="22"/>
      <c r="AG213" s="57"/>
    </row>
    <row r="214" spans="2:33" ht="13.5">
      <c r="B214" s="22"/>
      <c r="AG214" s="57"/>
    </row>
    <row r="215" ht="13.5">
      <c r="B215" s="22"/>
    </row>
    <row r="216" ht="13.5">
      <c r="B216" s="22"/>
    </row>
    <row r="217" ht="13.5">
      <c r="B217" s="22"/>
    </row>
    <row r="218" ht="13.5">
      <c r="B218" s="22"/>
    </row>
    <row r="219" ht="13.5">
      <c r="B219" s="22"/>
    </row>
    <row r="220" ht="13.5">
      <c r="B220" s="22"/>
    </row>
    <row r="221" ht="13.5">
      <c r="B221" s="22"/>
    </row>
    <row r="222" ht="13.5">
      <c r="B222" s="22"/>
    </row>
    <row r="223" ht="13.5">
      <c r="B223" s="22"/>
    </row>
    <row r="224" ht="13.5">
      <c r="B224" s="22"/>
    </row>
    <row r="225" ht="13.5">
      <c r="B225" s="22"/>
    </row>
    <row r="226" ht="13.5">
      <c r="B226" s="22"/>
    </row>
    <row r="227" ht="13.5">
      <c r="B227" s="22"/>
    </row>
    <row r="228" ht="13.5">
      <c r="B228" s="22"/>
    </row>
    <row r="229" ht="13.5">
      <c r="B229" s="22"/>
    </row>
    <row r="230" ht="13.5">
      <c r="B230" s="22"/>
    </row>
    <row r="231" ht="13.5">
      <c r="B231" s="22"/>
    </row>
    <row r="232" ht="13.5">
      <c r="B232" s="22"/>
    </row>
    <row r="233" ht="13.5">
      <c r="B233" s="22"/>
    </row>
    <row r="234" ht="13.5">
      <c r="B234" s="22"/>
    </row>
    <row r="235" ht="13.5">
      <c r="B235" s="22"/>
    </row>
    <row r="236" ht="13.5">
      <c r="B236" s="22"/>
    </row>
    <row r="237" ht="13.5">
      <c r="B237" s="22"/>
    </row>
    <row r="238" ht="13.5">
      <c r="B238" s="22"/>
    </row>
    <row r="239" ht="13.5">
      <c r="B239" s="22"/>
    </row>
    <row r="240" ht="13.5">
      <c r="B240" s="22"/>
    </row>
    <row r="241" ht="13.5">
      <c r="B241" s="22"/>
    </row>
    <row r="242" ht="13.5">
      <c r="B242" s="22"/>
    </row>
  </sheetData>
  <sheetProtection/>
  <mergeCells count="45">
    <mergeCell ref="A1:U1"/>
    <mergeCell ref="P8:U8"/>
    <mergeCell ref="A3:U3"/>
    <mergeCell ref="P26:U26"/>
    <mergeCell ref="F24:K24"/>
    <mergeCell ref="F22:K22"/>
    <mergeCell ref="P6:U6"/>
    <mergeCell ref="P7:U7"/>
    <mergeCell ref="P9:U9"/>
    <mergeCell ref="P11:U11"/>
    <mergeCell ref="C21:K21"/>
    <mergeCell ref="M21:U21"/>
    <mergeCell ref="Z29:AE29"/>
    <mergeCell ref="P27:U27"/>
    <mergeCell ref="F31:K31"/>
    <mergeCell ref="P29:U29"/>
    <mergeCell ref="P25:U25"/>
    <mergeCell ref="F23:K23"/>
    <mergeCell ref="P30:U30"/>
    <mergeCell ref="P31:U31"/>
    <mergeCell ref="P13:U13"/>
    <mergeCell ref="F30:K30"/>
    <mergeCell ref="P28:U28"/>
    <mergeCell ref="Z28:AE28"/>
    <mergeCell ref="Z30:AE30"/>
    <mergeCell ref="P19:U19"/>
    <mergeCell ref="P14:U14"/>
    <mergeCell ref="P18:U18"/>
    <mergeCell ref="Z31:AE31"/>
    <mergeCell ref="Z32:AE32"/>
    <mergeCell ref="F33:K33"/>
    <mergeCell ref="P33:U33"/>
    <mergeCell ref="Z33:AE33"/>
    <mergeCell ref="F36:K36"/>
    <mergeCell ref="P36:U36"/>
    <mergeCell ref="F32:K32"/>
    <mergeCell ref="P32:U32"/>
    <mergeCell ref="F34:K34"/>
    <mergeCell ref="P34:U34"/>
    <mergeCell ref="Z34:AE34"/>
    <mergeCell ref="F35:K35"/>
    <mergeCell ref="P35:U35"/>
    <mergeCell ref="F37:K37"/>
    <mergeCell ref="P37:U37"/>
    <mergeCell ref="Z37:AE37"/>
  </mergeCells>
  <conditionalFormatting sqref="E22:E65536 O22:O65536 O2 E2 Y1:Y65536 E4:E20 O4:O20">
    <cfRule type="cellIs" priority="85" dxfId="1" operator="greaterThan" stopIfTrue="1">
      <formula>0</formula>
    </cfRule>
  </conditionalFormatting>
  <conditionalFormatting sqref="T38:T65536 T22 T24 J25 AD38:AD65536 J27 J30:J31 T28:T33 J38:J65536 AD35:AD36 T10 J2 T4:T5 J4:J19 AD1:AD33 T15:T17 T20">
    <cfRule type="cellIs" priority="86" dxfId="0" operator="greaterThan" stopIfTrue="1">
      <formula>0</formula>
    </cfRule>
  </conditionalFormatting>
  <printOptions horizontalCentered="1"/>
  <pageMargins left="0.5905511811023623" right="0.5905511811023623" top="0.5905511811023623" bottom="0" header="0" footer="0"/>
  <pageSetup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I24"/>
  <sheetViews>
    <sheetView zoomScale="70" zoomScaleNormal="70" zoomScaleSheetLayoutView="65" zoomScalePageLayoutView="0" workbookViewId="0" topLeftCell="A1">
      <selection activeCell="E11" sqref="E11"/>
    </sheetView>
  </sheetViews>
  <sheetFormatPr defaultColWidth="9.00390625" defaultRowHeight="13.5"/>
  <cols>
    <col min="1" max="1" width="5.625" style="1" customWidth="1"/>
    <col min="2" max="3" width="15.625" style="1" customWidth="1"/>
    <col min="4" max="15" width="4.625" style="1" customWidth="1"/>
    <col min="16" max="21" width="4.625" style="1" hidden="1" customWidth="1"/>
    <col min="22" max="24" width="5.625" style="1" hidden="1" customWidth="1"/>
    <col min="25" max="28" width="5.125" style="1" customWidth="1"/>
    <col min="29" max="29" width="6.625" style="1" customWidth="1"/>
    <col min="30" max="30" width="7.625" style="1" hidden="1" customWidth="1"/>
    <col min="31" max="31" width="6.625" style="1" customWidth="1"/>
    <col min="32" max="32" width="7.625" style="1" customWidth="1"/>
    <col min="33" max="34" width="7.625" style="1" hidden="1" customWidth="1"/>
    <col min="35" max="35" width="9.00390625" style="51" hidden="1" customWidth="1"/>
    <col min="36" max="16384" width="9.00390625" style="1" customWidth="1"/>
  </cols>
  <sheetData>
    <row r="1" spans="1:34" ht="34.5" customHeight="1">
      <c r="A1" s="72"/>
      <c r="B1" s="72"/>
      <c r="C1" s="72" t="str">
        <f>'チーム表'!$B$1</f>
        <v>第６回　シニアチャンピオンドッジボール大会　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49"/>
    </row>
    <row r="2" spans="2:17" ht="34.5" customHeight="1">
      <c r="B2" s="31"/>
      <c r="C2" s="17" t="s">
        <v>18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4.5" customHeight="1"/>
    <row r="4" spans="1:34" ht="34.5" customHeight="1" thickBot="1">
      <c r="A4" s="3"/>
      <c r="B4" s="2"/>
      <c r="C4" s="2"/>
      <c r="D4" s="3"/>
      <c r="E4" s="3" t="str">
        <f>CONCATENATE(A5,"1")</f>
        <v>A1</v>
      </c>
      <c r="F4" s="3"/>
      <c r="G4" s="3"/>
      <c r="H4" s="3" t="str">
        <f>CONCATENATE(A5,"2")</f>
        <v>A2</v>
      </c>
      <c r="I4" s="3"/>
      <c r="J4" s="3"/>
      <c r="K4" s="3" t="str">
        <f>CONCATENATE(A5,"3")</f>
        <v>A3</v>
      </c>
      <c r="L4" s="3"/>
      <c r="M4" s="3"/>
      <c r="N4" s="3" t="str">
        <f>CONCATENATE(A5,"4")</f>
        <v>A4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34.5" customHeight="1">
      <c r="A5" s="425" t="s">
        <v>28</v>
      </c>
      <c r="B5" s="427" t="s">
        <v>20</v>
      </c>
      <c r="C5" s="427"/>
      <c r="D5" s="406" t="str">
        <f>B7</f>
        <v>田上闘球OB</v>
      </c>
      <c r="E5" s="407"/>
      <c r="F5" s="408"/>
      <c r="G5" s="406" t="str">
        <f>B9</f>
        <v>新撰組</v>
      </c>
      <c r="H5" s="407"/>
      <c r="I5" s="408"/>
      <c r="J5" s="406" t="str">
        <f>B11</f>
        <v>だいまじん。</v>
      </c>
      <c r="K5" s="407"/>
      <c r="L5" s="408"/>
      <c r="M5" s="406" t="str">
        <f>B13</f>
        <v>中郷ドッジボールクラブ jokar</v>
      </c>
      <c r="N5" s="407"/>
      <c r="O5" s="408"/>
      <c r="P5" s="406"/>
      <c r="Q5" s="407"/>
      <c r="R5" s="408"/>
      <c r="S5" s="406"/>
      <c r="T5" s="407"/>
      <c r="U5" s="408"/>
      <c r="V5" s="406"/>
      <c r="W5" s="407"/>
      <c r="X5" s="407"/>
      <c r="Y5" s="420" t="s">
        <v>10</v>
      </c>
      <c r="Z5" s="422" t="s">
        <v>11</v>
      </c>
      <c r="AA5" s="422" t="s">
        <v>12</v>
      </c>
      <c r="AB5" s="429" t="s">
        <v>13</v>
      </c>
      <c r="AC5" s="398" t="s">
        <v>14</v>
      </c>
      <c r="AD5" s="400" t="s">
        <v>17</v>
      </c>
      <c r="AE5" s="402" t="s">
        <v>15</v>
      </c>
      <c r="AF5" s="404" t="s">
        <v>16</v>
      </c>
      <c r="AG5" s="412" t="s">
        <v>9</v>
      </c>
      <c r="AH5" s="3"/>
    </row>
    <row r="6" spans="1:34" ht="34.5" customHeight="1">
      <c r="A6" s="426"/>
      <c r="B6" s="428"/>
      <c r="C6" s="428"/>
      <c r="D6" s="409"/>
      <c r="E6" s="410"/>
      <c r="F6" s="411"/>
      <c r="G6" s="409"/>
      <c r="H6" s="410"/>
      <c r="I6" s="411"/>
      <c r="J6" s="409"/>
      <c r="K6" s="410"/>
      <c r="L6" s="411"/>
      <c r="M6" s="409"/>
      <c r="N6" s="410"/>
      <c r="O6" s="411"/>
      <c r="P6" s="409"/>
      <c r="Q6" s="410"/>
      <c r="R6" s="411"/>
      <c r="S6" s="409"/>
      <c r="T6" s="410"/>
      <c r="U6" s="411"/>
      <c r="V6" s="409"/>
      <c r="W6" s="410"/>
      <c r="X6" s="410"/>
      <c r="Y6" s="421"/>
      <c r="Z6" s="423"/>
      <c r="AA6" s="423"/>
      <c r="AB6" s="430"/>
      <c r="AC6" s="399"/>
      <c r="AD6" s="401"/>
      <c r="AE6" s="403"/>
      <c r="AF6" s="405"/>
      <c r="AG6" s="413"/>
      <c r="AH6" s="3"/>
    </row>
    <row r="7" spans="1:35" ht="34.5" customHeight="1">
      <c r="A7" s="431" t="str">
        <f>CONCATENATE(A5,1)</f>
        <v>A1</v>
      </c>
      <c r="B7" s="433" t="str">
        <f>VLOOKUP(A7,'チーム表'!C:D,2,FALSE)</f>
        <v>田上闘球OB</v>
      </c>
      <c r="C7" s="433"/>
      <c r="D7" s="414"/>
      <c r="E7" s="415"/>
      <c r="F7" s="416"/>
      <c r="G7" s="52" t="str">
        <f>CONCATENATE($A7,H4)</f>
        <v>A1A2</v>
      </c>
      <c r="H7" s="9" t="str">
        <f>IF(G8="","",IF(G8=I8,"△",IF(G8&gt;I8,"〇","×")))</f>
        <v>×</v>
      </c>
      <c r="I7" s="53" t="str">
        <f>CONCATENATE(H4,$A7)</f>
        <v>A2A1</v>
      </c>
      <c r="J7" s="52" t="str">
        <f>CONCATENATE($A7,K4)</f>
        <v>A1A3</v>
      </c>
      <c r="K7" s="9" t="str">
        <f>IF(J8="","",IF(J8=L8,"△",IF(J8&gt;L8,"〇","×")))</f>
        <v>×</v>
      </c>
      <c r="L7" s="53" t="str">
        <f>CONCATENATE(K4,$A7)</f>
        <v>A3A1</v>
      </c>
      <c r="M7" s="52" t="str">
        <f>CONCATENATE($A7,N4)</f>
        <v>A1A4</v>
      </c>
      <c r="N7" s="9" t="str">
        <f>IF(M8="","",IF(M8=O8,"△",IF(M8&gt;O8,"〇","×")))</f>
        <v>〇</v>
      </c>
      <c r="O7" s="53" t="str">
        <f>CONCATENATE(N4,$A7)</f>
        <v>A4A1</v>
      </c>
      <c r="P7" s="52"/>
      <c r="Q7" s="9"/>
      <c r="R7" s="53"/>
      <c r="S7" s="52"/>
      <c r="T7" s="9"/>
      <c r="U7" s="53"/>
      <c r="V7" s="52"/>
      <c r="W7" s="9"/>
      <c r="X7" s="53"/>
      <c r="Y7" s="434">
        <f>COUNTIF($E7:$N7,"〇")</f>
        <v>1</v>
      </c>
      <c r="Z7" s="436">
        <f>COUNTIF($E7:$N7,"×")</f>
        <v>2</v>
      </c>
      <c r="AA7" s="436">
        <f>COUNTIF($E7:$N7,"△")</f>
        <v>0</v>
      </c>
      <c r="AB7" s="436">
        <f>Y7*2+AA7</f>
        <v>2</v>
      </c>
      <c r="AC7" s="424">
        <f>IF(G8="","",D8+G8+M8+J8)</f>
        <v>3</v>
      </c>
      <c r="AD7" s="439">
        <f>IF(AC7="","",AB7*100+AC7)</f>
        <v>203</v>
      </c>
      <c r="AE7" s="438">
        <f>IF(AC7="","",F8+I8+L8+O8)</f>
        <v>16</v>
      </c>
      <c r="AF7" s="440">
        <f>IF(AD7="","",RANK(AD7,AD7:AD14,0))</f>
        <v>4</v>
      </c>
      <c r="AG7" s="441"/>
      <c r="AH7" s="73" t="str">
        <f>CONCATENATE(A5,AF7)</f>
        <v>A4</v>
      </c>
      <c r="AI7" s="74" t="str">
        <f>B7</f>
        <v>田上闘球OB</v>
      </c>
    </row>
    <row r="8" spans="1:34" ht="34.5" customHeight="1">
      <c r="A8" s="432"/>
      <c r="B8" s="433"/>
      <c r="C8" s="433"/>
      <c r="D8" s="417"/>
      <c r="E8" s="418"/>
      <c r="F8" s="419"/>
      <c r="G8" s="20">
        <f>VLOOKUP(G7,'対戦表'!$AG:$AH,2,0)</f>
        <v>0</v>
      </c>
      <c r="H8" s="5" t="s">
        <v>0</v>
      </c>
      <c r="I8" s="21">
        <f>VLOOKUP(I7,'対戦表'!$AG:$AH,2,0)</f>
        <v>7</v>
      </c>
      <c r="J8" s="20">
        <f>VLOOKUP(J7,'対戦表'!$AG:$AH,2,0)</f>
        <v>0</v>
      </c>
      <c r="K8" s="5" t="s">
        <v>0</v>
      </c>
      <c r="L8" s="21">
        <f>VLOOKUP(L7,'対戦表'!$AG:$AH,2,0)</f>
        <v>7</v>
      </c>
      <c r="M8" s="20">
        <f>VLOOKUP(M7,'対戦表'!$AG:$AH,2,0)</f>
        <v>3</v>
      </c>
      <c r="N8" s="5" t="s">
        <v>0</v>
      </c>
      <c r="O8" s="21">
        <f>VLOOKUP(O7,'対戦表'!$AG:$AH,2,0)</f>
        <v>2</v>
      </c>
      <c r="P8" s="4"/>
      <c r="Q8" s="5"/>
      <c r="R8" s="6"/>
      <c r="S8" s="4"/>
      <c r="T8" s="5"/>
      <c r="U8" s="6"/>
      <c r="V8" s="4"/>
      <c r="W8" s="5"/>
      <c r="X8" s="6"/>
      <c r="Y8" s="435"/>
      <c r="Z8" s="437"/>
      <c r="AA8" s="437"/>
      <c r="AB8" s="437"/>
      <c r="AC8" s="424"/>
      <c r="AD8" s="439"/>
      <c r="AE8" s="438"/>
      <c r="AF8" s="440"/>
      <c r="AG8" s="442"/>
      <c r="AH8" s="50"/>
    </row>
    <row r="9" spans="1:35" ht="34.5" customHeight="1">
      <c r="A9" s="431" t="str">
        <f>CONCATENATE(A5,2)</f>
        <v>A2</v>
      </c>
      <c r="B9" s="433" t="str">
        <f>VLOOKUP(A9,'チーム表'!C:D,2,FALSE)</f>
        <v>新撰組</v>
      </c>
      <c r="C9" s="433"/>
      <c r="D9" s="11"/>
      <c r="E9" s="9" t="str">
        <f>IF(D10="","",IF(D10=F10,"△",IF(D10&gt;F10,"〇","×")))</f>
        <v>〇</v>
      </c>
      <c r="F9" s="12"/>
      <c r="G9" s="414"/>
      <c r="H9" s="415"/>
      <c r="I9" s="416"/>
      <c r="J9" s="52" t="str">
        <f>CONCATENATE($A9,K4)</f>
        <v>A2A3</v>
      </c>
      <c r="K9" s="9" t="str">
        <f>IF(J10="","",IF(J10=L10,"△",IF(J10&gt;L10,"〇","×")))</f>
        <v>×</v>
      </c>
      <c r="L9" s="53" t="str">
        <f>CONCATENATE(K4,$A9)</f>
        <v>A3A2</v>
      </c>
      <c r="M9" s="52" t="str">
        <f>CONCATENATE($A9,N4)</f>
        <v>A2A4</v>
      </c>
      <c r="N9" s="9" t="str">
        <f>IF(M10="","",IF(M10=O10,"△",IF(M10&gt;O10,"〇","×")))</f>
        <v>×</v>
      </c>
      <c r="O9" s="53" t="str">
        <f>CONCATENATE(N4,$A9)</f>
        <v>A4A2</v>
      </c>
      <c r="P9" s="52"/>
      <c r="Q9" s="9"/>
      <c r="R9" s="53"/>
      <c r="S9" s="52"/>
      <c r="T9" s="9"/>
      <c r="U9" s="53"/>
      <c r="V9" s="52"/>
      <c r="W9" s="9"/>
      <c r="X9" s="53"/>
      <c r="Y9" s="434">
        <f>COUNTIF($E9:$N9,"〇")</f>
        <v>1</v>
      </c>
      <c r="Z9" s="436">
        <f>COUNTIF($E9:$N9,"×")</f>
        <v>2</v>
      </c>
      <c r="AA9" s="436">
        <f>COUNTIF($E9:$N9,"△")</f>
        <v>0</v>
      </c>
      <c r="AB9" s="436">
        <f>Y9*2+AA9</f>
        <v>2</v>
      </c>
      <c r="AC9" s="424">
        <f>IF(D10="","",D10+G10+M10+J10)</f>
        <v>10</v>
      </c>
      <c r="AD9" s="439">
        <f>IF(AC9="","",AB9*100+AC9)</f>
        <v>210</v>
      </c>
      <c r="AE9" s="438">
        <f>IF(AC9="","",F10+I10+L10+O10)</f>
        <v>12</v>
      </c>
      <c r="AF9" s="440">
        <f>IF(AD9="","",RANK(AD9,AD7:AD14,0))</f>
        <v>3</v>
      </c>
      <c r="AG9" s="441"/>
      <c r="AH9" s="73" t="str">
        <f>CONCATENATE(A5,AF9)</f>
        <v>A3</v>
      </c>
      <c r="AI9" s="74" t="str">
        <f>B9</f>
        <v>新撰組</v>
      </c>
    </row>
    <row r="10" spans="1:34" ht="34.5" customHeight="1">
      <c r="A10" s="432"/>
      <c r="B10" s="433"/>
      <c r="C10" s="433"/>
      <c r="D10" s="11">
        <f>IF(I8="","",I8)</f>
        <v>7</v>
      </c>
      <c r="E10" s="9" t="s">
        <v>0</v>
      </c>
      <c r="F10" s="12">
        <f>IF(G8="","",G8)</f>
        <v>0</v>
      </c>
      <c r="G10" s="417"/>
      <c r="H10" s="418"/>
      <c r="I10" s="419"/>
      <c r="J10" s="20">
        <f>VLOOKUP(J9,'対戦表'!$AG:$AH,2,0)</f>
        <v>0</v>
      </c>
      <c r="K10" s="5" t="s">
        <v>0</v>
      </c>
      <c r="L10" s="21">
        <f>VLOOKUP(L9,'対戦表'!$AG:$AH,2,0)</f>
        <v>6</v>
      </c>
      <c r="M10" s="20">
        <f>VLOOKUP(M9,'対戦表'!$AG:$AH,2,0)</f>
        <v>3</v>
      </c>
      <c r="N10" s="5" t="s">
        <v>0</v>
      </c>
      <c r="O10" s="21">
        <f>VLOOKUP(O9,'対戦表'!$AG:$AH,2,0)</f>
        <v>6</v>
      </c>
      <c r="P10" s="4"/>
      <c r="Q10" s="5"/>
      <c r="R10" s="6"/>
      <c r="S10" s="4"/>
      <c r="T10" s="5"/>
      <c r="U10" s="6"/>
      <c r="V10" s="4"/>
      <c r="W10" s="5"/>
      <c r="X10" s="6"/>
      <c r="Y10" s="435"/>
      <c r="Z10" s="437"/>
      <c r="AA10" s="437"/>
      <c r="AB10" s="437"/>
      <c r="AC10" s="424"/>
      <c r="AD10" s="439"/>
      <c r="AE10" s="438"/>
      <c r="AF10" s="440"/>
      <c r="AG10" s="442"/>
      <c r="AH10" s="50"/>
    </row>
    <row r="11" spans="1:35" ht="34.5" customHeight="1">
      <c r="A11" s="431" t="str">
        <f>CONCATENATE(A5,3)</f>
        <v>A3</v>
      </c>
      <c r="B11" s="433" t="str">
        <f>VLOOKUP(A11,'チーム表'!C:D,2,FALSE)</f>
        <v>だいまじん。</v>
      </c>
      <c r="C11" s="433"/>
      <c r="D11" s="7"/>
      <c r="E11" s="10" t="str">
        <f>IF(D12="","",IF(D12=F12,"△",IF(D12&gt;F12,"〇","×")))</f>
        <v>〇</v>
      </c>
      <c r="F11" s="8"/>
      <c r="G11" s="7"/>
      <c r="H11" s="10" t="str">
        <f>IF(G12="","",IF(G12=I12,"△",IF(G12&gt;I12,"〇","×")))</f>
        <v>〇</v>
      </c>
      <c r="I11" s="8"/>
      <c r="J11" s="414"/>
      <c r="K11" s="415"/>
      <c r="L11" s="416"/>
      <c r="M11" s="52" t="str">
        <f>CONCATENATE($A11,N4)</f>
        <v>A3A4</v>
      </c>
      <c r="N11" s="9" t="str">
        <f>IF(M12="","",IF(M12=O12,"△",IF(M12&gt;O12,"〇","×")))</f>
        <v>△</v>
      </c>
      <c r="O11" s="53" t="str">
        <f>CONCATENATE(N4,$A11)</f>
        <v>A4A3</v>
      </c>
      <c r="P11" s="52"/>
      <c r="Q11" s="9"/>
      <c r="R11" s="53"/>
      <c r="S11" s="52"/>
      <c r="T11" s="9"/>
      <c r="U11" s="53"/>
      <c r="V11" s="52"/>
      <c r="W11" s="9"/>
      <c r="X11" s="53"/>
      <c r="Y11" s="434">
        <f>COUNTIF($E11:$N11,"〇")</f>
        <v>2</v>
      </c>
      <c r="Z11" s="436">
        <f>COUNTIF($E11:$N11,"×")</f>
        <v>0</v>
      </c>
      <c r="AA11" s="436">
        <f>COUNTIF($E11:$N11,"△")</f>
        <v>1</v>
      </c>
      <c r="AB11" s="436">
        <f>Y11*2+AA11</f>
        <v>5</v>
      </c>
      <c r="AC11" s="424">
        <f>IF(G12="","",D12+G12+M12+J12)</f>
        <v>17</v>
      </c>
      <c r="AD11" s="439">
        <f>IF(AC11="","",AB11*100+AC11)</f>
        <v>517</v>
      </c>
      <c r="AE11" s="438">
        <f>IF(AC11="","",F12+I12+L12+O12)</f>
        <v>4</v>
      </c>
      <c r="AF11" s="440">
        <f>IF(AD11="","",RANK(AD11,AD7:AD14,0))</f>
        <v>1</v>
      </c>
      <c r="AG11" s="442"/>
      <c r="AH11" s="73" t="str">
        <f>CONCATENATE(A5,AF11)</f>
        <v>A1</v>
      </c>
      <c r="AI11" s="74" t="str">
        <f>B11</f>
        <v>だいまじん。</v>
      </c>
    </row>
    <row r="12" spans="1:34" ht="34.5" customHeight="1">
      <c r="A12" s="432"/>
      <c r="B12" s="433"/>
      <c r="C12" s="433"/>
      <c r="D12" s="4">
        <f>IF(L8="","",L8)</f>
        <v>7</v>
      </c>
      <c r="E12" s="5" t="s">
        <v>0</v>
      </c>
      <c r="F12" s="6">
        <f>IF(J8="","",J8)</f>
        <v>0</v>
      </c>
      <c r="G12" s="4">
        <f>IF(L10="","",L10)</f>
        <v>6</v>
      </c>
      <c r="H12" s="5" t="s">
        <v>0</v>
      </c>
      <c r="I12" s="6">
        <f>IF(J10="","",J10)</f>
        <v>0</v>
      </c>
      <c r="J12" s="417"/>
      <c r="K12" s="418"/>
      <c r="L12" s="419"/>
      <c r="M12" s="20">
        <f>VLOOKUP(M11,'対戦表'!$AG:$AH,2,0)</f>
        <v>4</v>
      </c>
      <c r="N12" s="5" t="s">
        <v>0</v>
      </c>
      <c r="O12" s="21">
        <f>VLOOKUP(O11,'対戦表'!$AG:$AH,2,0)</f>
        <v>4</v>
      </c>
      <c r="P12" s="4"/>
      <c r="Q12" s="5"/>
      <c r="R12" s="6"/>
      <c r="S12" s="4"/>
      <c r="T12" s="5"/>
      <c r="U12" s="6"/>
      <c r="V12" s="4"/>
      <c r="W12" s="5"/>
      <c r="X12" s="6"/>
      <c r="Y12" s="435"/>
      <c r="Z12" s="437"/>
      <c r="AA12" s="437"/>
      <c r="AB12" s="437"/>
      <c r="AC12" s="424"/>
      <c r="AD12" s="439"/>
      <c r="AE12" s="438"/>
      <c r="AF12" s="440"/>
      <c r="AG12" s="442"/>
      <c r="AH12" s="50"/>
    </row>
    <row r="13" spans="1:35" ht="34.5" customHeight="1">
      <c r="A13" s="431" t="str">
        <f>CONCATENATE(A5,4)</f>
        <v>A4</v>
      </c>
      <c r="B13" s="447" t="str">
        <f>VLOOKUP(A13,'チーム表'!C:D,2,FALSE)</f>
        <v>中郷ドッジボールクラブ jokar</v>
      </c>
      <c r="C13" s="448"/>
      <c r="D13" s="7"/>
      <c r="E13" s="10" t="str">
        <f>IF(D14="","",IF(D14=F14,"△",IF(D14&gt;F14,"〇","×")))</f>
        <v>×</v>
      </c>
      <c r="F13" s="8"/>
      <c r="G13" s="7"/>
      <c r="H13" s="10" t="str">
        <f>IF(G14="","",IF(G14=I14,"△",IF(G14&gt;I14,"〇","×")))</f>
        <v>〇</v>
      </c>
      <c r="I13" s="8"/>
      <c r="J13" s="7"/>
      <c r="K13" s="10" t="str">
        <f>IF(J14="","",IF(J14=L14,"△",IF(J14&gt;L14,"〇","×")))</f>
        <v>△</v>
      </c>
      <c r="L13" s="8"/>
      <c r="M13" s="414"/>
      <c r="N13" s="415"/>
      <c r="O13" s="415"/>
      <c r="P13" s="52"/>
      <c r="Q13" s="9"/>
      <c r="R13" s="53"/>
      <c r="S13" s="52"/>
      <c r="T13" s="9"/>
      <c r="U13" s="53"/>
      <c r="V13" s="52"/>
      <c r="W13" s="9"/>
      <c r="X13" s="53"/>
      <c r="Y13" s="434">
        <f>COUNTIF($E13:$N13,"〇")</f>
        <v>1</v>
      </c>
      <c r="Z13" s="436">
        <f>COUNTIF($E13:$N13,"×")</f>
        <v>1</v>
      </c>
      <c r="AA13" s="436">
        <f>COUNTIF($E13:$N13,"△")</f>
        <v>1</v>
      </c>
      <c r="AB13" s="436">
        <f>Y13*2+AA13</f>
        <v>3</v>
      </c>
      <c r="AC13" s="424">
        <f>IF(G14="","",D14+G14+M14+J14)</f>
        <v>12</v>
      </c>
      <c r="AD13" s="439">
        <f>IF(AC13="","",AB13*100+AC13)</f>
        <v>312</v>
      </c>
      <c r="AE13" s="438">
        <f>IF(AC13="","",F14+I14+L14+O14)</f>
        <v>10</v>
      </c>
      <c r="AF13" s="440">
        <f>IF(AD13="","",RANK(AD13,AD7:AD14,0))</f>
        <v>2</v>
      </c>
      <c r="AG13" s="454"/>
      <c r="AH13" s="73" t="str">
        <f>CONCATENATE(A5,AF13)</f>
        <v>A2</v>
      </c>
      <c r="AI13" s="74" t="str">
        <f>B13</f>
        <v>中郷ドッジボールクラブ jokar</v>
      </c>
    </row>
    <row r="14" spans="1:34" ht="34.5" customHeight="1" thickBot="1">
      <c r="A14" s="446"/>
      <c r="B14" s="449"/>
      <c r="C14" s="450"/>
      <c r="D14" s="13">
        <f>IF(O8="","",O8)</f>
        <v>2</v>
      </c>
      <c r="E14" s="14" t="s">
        <v>0</v>
      </c>
      <c r="F14" s="15">
        <f>IF(M8="","",M8)</f>
        <v>3</v>
      </c>
      <c r="G14" s="13">
        <f>IF(O10="","",O10)</f>
        <v>6</v>
      </c>
      <c r="H14" s="14" t="s">
        <v>0</v>
      </c>
      <c r="I14" s="15">
        <f>IF(M10="","",M10)</f>
        <v>3</v>
      </c>
      <c r="J14" s="13">
        <f>IF(O12="","",O12)</f>
        <v>4</v>
      </c>
      <c r="K14" s="14" t="s">
        <v>0</v>
      </c>
      <c r="L14" s="15">
        <f>IF(M12="","",M12)</f>
        <v>4</v>
      </c>
      <c r="M14" s="451"/>
      <c r="N14" s="452"/>
      <c r="O14" s="452"/>
      <c r="P14" s="13"/>
      <c r="Q14" s="14"/>
      <c r="R14" s="15"/>
      <c r="S14" s="13"/>
      <c r="T14" s="14"/>
      <c r="U14" s="15"/>
      <c r="V14" s="13"/>
      <c r="W14" s="14"/>
      <c r="X14" s="15"/>
      <c r="Y14" s="453"/>
      <c r="Z14" s="443"/>
      <c r="AA14" s="443"/>
      <c r="AB14" s="443"/>
      <c r="AC14" s="444"/>
      <c r="AD14" s="445"/>
      <c r="AE14" s="456"/>
      <c r="AF14" s="457"/>
      <c r="AG14" s="455"/>
      <c r="AH14" s="50"/>
    </row>
    <row r="15" ht="34.5" customHeight="1"/>
    <row r="16" spans="1:34" ht="34.5" customHeight="1" thickBot="1">
      <c r="A16" s="3"/>
      <c r="B16" s="2"/>
      <c r="C16" s="2"/>
      <c r="D16" s="3"/>
      <c r="E16" s="3" t="str">
        <f>CONCATENATE(A17,"1")</f>
        <v>B1</v>
      </c>
      <c r="F16" s="3"/>
      <c r="G16" s="3"/>
      <c r="H16" s="3" t="str">
        <f>CONCATENATE(A17,"2")</f>
        <v>B2</v>
      </c>
      <c r="I16" s="3"/>
      <c r="J16" s="3"/>
      <c r="K16" s="3" t="str">
        <f>CONCATENATE(A17,"3")</f>
        <v>B3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4.5" customHeight="1">
      <c r="A17" s="425" t="s">
        <v>103</v>
      </c>
      <c r="B17" s="427" t="s">
        <v>20</v>
      </c>
      <c r="C17" s="427"/>
      <c r="D17" s="406" t="str">
        <f>B19</f>
        <v>田上闘球DREAMS PC</v>
      </c>
      <c r="E17" s="407"/>
      <c r="F17" s="408"/>
      <c r="G17" s="406" t="str">
        <f>B21</f>
        <v>中郷ドッジボールクラブファミリー</v>
      </c>
      <c r="H17" s="407"/>
      <c r="I17" s="408"/>
      <c r="J17" s="406" t="str">
        <f>B23</f>
        <v>三馬パワフルファミリー</v>
      </c>
      <c r="K17" s="407"/>
      <c r="L17" s="408"/>
      <c r="M17" s="406"/>
      <c r="N17" s="407"/>
      <c r="O17" s="408"/>
      <c r="P17" s="406"/>
      <c r="Q17" s="407"/>
      <c r="R17" s="408"/>
      <c r="S17" s="406"/>
      <c r="T17" s="407"/>
      <c r="U17" s="408"/>
      <c r="V17" s="406"/>
      <c r="W17" s="407"/>
      <c r="X17" s="407"/>
      <c r="Y17" s="420" t="s">
        <v>10</v>
      </c>
      <c r="Z17" s="422" t="s">
        <v>11</v>
      </c>
      <c r="AA17" s="422" t="s">
        <v>12</v>
      </c>
      <c r="AB17" s="429" t="s">
        <v>13</v>
      </c>
      <c r="AC17" s="398" t="s">
        <v>14</v>
      </c>
      <c r="AD17" s="400" t="s">
        <v>17</v>
      </c>
      <c r="AE17" s="402" t="s">
        <v>15</v>
      </c>
      <c r="AF17" s="404" t="s">
        <v>16</v>
      </c>
      <c r="AG17" s="412" t="s">
        <v>9</v>
      </c>
      <c r="AH17" s="3"/>
    </row>
    <row r="18" spans="1:34" ht="34.5" customHeight="1">
      <c r="A18" s="426"/>
      <c r="B18" s="428"/>
      <c r="C18" s="428"/>
      <c r="D18" s="409"/>
      <c r="E18" s="410"/>
      <c r="F18" s="411"/>
      <c r="G18" s="409"/>
      <c r="H18" s="410"/>
      <c r="I18" s="411"/>
      <c r="J18" s="409"/>
      <c r="K18" s="410"/>
      <c r="L18" s="411"/>
      <c r="M18" s="409"/>
      <c r="N18" s="410"/>
      <c r="O18" s="411"/>
      <c r="P18" s="409"/>
      <c r="Q18" s="410"/>
      <c r="R18" s="411"/>
      <c r="S18" s="409"/>
      <c r="T18" s="410"/>
      <c r="U18" s="411"/>
      <c r="V18" s="409"/>
      <c r="W18" s="410"/>
      <c r="X18" s="410"/>
      <c r="Y18" s="421"/>
      <c r="Z18" s="423"/>
      <c r="AA18" s="423"/>
      <c r="AB18" s="430"/>
      <c r="AC18" s="399"/>
      <c r="AD18" s="401"/>
      <c r="AE18" s="403"/>
      <c r="AF18" s="405"/>
      <c r="AG18" s="413"/>
      <c r="AH18" s="3"/>
    </row>
    <row r="19" spans="1:35" ht="34.5" customHeight="1">
      <c r="A19" s="431" t="str">
        <f>CONCATENATE(A17,1)</f>
        <v>B1</v>
      </c>
      <c r="B19" s="433" t="str">
        <f>VLOOKUP(A19,'チーム表'!C:D,2,FALSE)</f>
        <v>田上闘球DREAMS PC</v>
      </c>
      <c r="C19" s="433"/>
      <c r="D19" s="414"/>
      <c r="E19" s="415"/>
      <c r="F19" s="416"/>
      <c r="G19" s="52" t="str">
        <f>CONCATENATE($A19,H16)</f>
        <v>B1B2</v>
      </c>
      <c r="H19" s="9" t="str">
        <f>IF(G20="","",IF(G20=I20,"△",IF(G20&gt;I20,"〇","×")))</f>
        <v>〇</v>
      </c>
      <c r="I19" s="53" t="str">
        <f>CONCATENATE(H16,$A19)</f>
        <v>B2B1</v>
      </c>
      <c r="J19" s="52" t="str">
        <f>CONCATENATE($A19,K16)</f>
        <v>B1B3</v>
      </c>
      <c r="K19" s="9" t="str">
        <f>IF(J20="","",IF(J20=L20,"△",IF(J20&gt;L20,"〇","×")))</f>
        <v>〇</v>
      </c>
      <c r="L19" s="53" t="str">
        <f>CONCATENATE(K16,$A19)</f>
        <v>B3B1</v>
      </c>
      <c r="M19" s="52"/>
      <c r="N19" s="9"/>
      <c r="O19" s="53"/>
      <c r="P19" s="52"/>
      <c r="Q19" s="9"/>
      <c r="R19" s="53"/>
      <c r="S19" s="52"/>
      <c r="T19" s="9"/>
      <c r="U19" s="53"/>
      <c r="V19" s="52"/>
      <c r="W19" s="9"/>
      <c r="X19" s="53"/>
      <c r="Y19" s="434">
        <f>COUNTIF($E19:$K19,"〇")</f>
        <v>2</v>
      </c>
      <c r="Z19" s="436">
        <f>COUNTIF($E19:$K19,"×")</f>
        <v>0</v>
      </c>
      <c r="AA19" s="436">
        <f>COUNTIF($E19:$W19,"△")</f>
        <v>0</v>
      </c>
      <c r="AB19" s="436">
        <f>Y19*2+AA19</f>
        <v>4</v>
      </c>
      <c r="AC19" s="424">
        <f>IF(G20="","",D20+G20+J20)</f>
        <v>15</v>
      </c>
      <c r="AD19" s="439">
        <f>IF(AC19="","",AB19*100+AC19)</f>
        <v>415</v>
      </c>
      <c r="AE19" s="438">
        <f>IF(AC19="","",F20+I20+L20)</f>
        <v>2</v>
      </c>
      <c r="AF19" s="440">
        <f>IF(AD19="","",RANK(AD19,AD19:AD24,0))</f>
        <v>1</v>
      </c>
      <c r="AG19" s="441"/>
      <c r="AH19" s="73" t="str">
        <f>CONCATENATE(A17,AF19)</f>
        <v>B1</v>
      </c>
      <c r="AI19" s="74" t="str">
        <f>B19</f>
        <v>田上闘球DREAMS PC</v>
      </c>
    </row>
    <row r="20" spans="1:34" ht="34.5" customHeight="1">
      <c r="A20" s="432"/>
      <c r="B20" s="433"/>
      <c r="C20" s="433"/>
      <c r="D20" s="417"/>
      <c r="E20" s="418"/>
      <c r="F20" s="419"/>
      <c r="G20" s="20">
        <f>VLOOKUP(G19,'対戦表'!$AG:$AH,2,0)</f>
        <v>7</v>
      </c>
      <c r="H20" s="5" t="s">
        <v>0</v>
      </c>
      <c r="I20" s="21">
        <f>VLOOKUP(I19,'対戦表'!$AG:$AH,2,0)</f>
        <v>2</v>
      </c>
      <c r="J20" s="20">
        <f>VLOOKUP(J19,'対戦表'!$AG:$AH,2,0)</f>
        <v>8</v>
      </c>
      <c r="K20" s="5" t="s">
        <v>0</v>
      </c>
      <c r="L20" s="21">
        <f>VLOOKUP(L19,'対戦表'!$AG:$AH,2,0)</f>
        <v>0</v>
      </c>
      <c r="M20" s="4"/>
      <c r="N20" s="5"/>
      <c r="O20" s="6"/>
      <c r="P20" s="4"/>
      <c r="Q20" s="5"/>
      <c r="R20" s="6"/>
      <c r="S20" s="4"/>
      <c r="T20" s="5"/>
      <c r="U20" s="6"/>
      <c r="V20" s="4"/>
      <c r="W20" s="5"/>
      <c r="X20" s="6"/>
      <c r="Y20" s="435"/>
      <c r="Z20" s="437"/>
      <c r="AA20" s="437"/>
      <c r="AB20" s="437"/>
      <c r="AC20" s="424"/>
      <c r="AD20" s="439"/>
      <c r="AE20" s="438"/>
      <c r="AF20" s="440"/>
      <c r="AG20" s="442"/>
      <c r="AH20" s="50"/>
    </row>
    <row r="21" spans="1:35" ht="34.5" customHeight="1">
      <c r="A21" s="431" t="str">
        <f>CONCATENATE(A17,2)</f>
        <v>B2</v>
      </c>
      <c r="B21" s="447" t="str">
        <f>VLOOKUP(A21,'チーム表'!C:D,2,FALSE)</f>
        <v>中郷ドッジボールクラブファミリー</v>
      </c>
      <c r="C21" s="448"/>
      <c r="D21" s="11"/>
      <c r="E21" s="9" t="str">
        <f>IF(D22="","",IF(D22=F22,"△",IF(D22&gt;F22,"〇","×")))</f>
        <v>×</v>
      </c>
      <c r="F21" s="12"/>
      <c r="G21" s="414"/>
      <c r="H21" s="415"/>
      <c r="I21" s="416"/>
      <c r="J21" s="52" t="str">
        <f>CONCATENATE($A21,K16)</f>
        <v>B2B3</v>
      </c>
      <c r="K21" s="9" t="str">
        <f>IF(J22="","",IF(J22=L22,"△",IF(J22&gt;L22,"〇","×")))</f>
        <v>〇</v>
      </c>
      <c r="L21" s="53" t="str">
        <f>CONCATENATE(K16,$A21)</f>
        <v>B3B2</v>
      </c>
      <c r="M21" s="52"/>
      <c r="N21" s="9"/>
      <c r="O21" s="53"/>
      <c r="P21" s="52"/>
      <c r="Q21" s="9"/>
      <c r="R21" s="53"/>
      <c r="S21" s="52"/>
      <c r="T21" s="9"/>
      <c r="U21" s="53"/>
      <c r="V21" s="52"/>
      <c r="W21" s="9"/>
      <c r="X21" s="53"/>
      <c r="Y21" s="434">
        <f>COUNTIF($E21:$K21,"〇")</f>
        <v>1</v>
      </c>
      <c r="Z21" s="436">
        <f>COUNTIF($E21:$K21,"×")</f>
        <v>1</v>
      </c>
      <c r="AA21" s="436">
        <f>COUNTIF($E21:$W21,"△")</f>
        <v>0</v>
      </c>
      <c r="AB21" s="436">
        <f>Y21*2+AA21</f>
        <v>2</v>
      </c>
      <c r="AC21" s="424">
        <f>IF(D22="","",D22+G22+J22)</f>
        <v>10</v>
      </c>
      <c r="AD21" s="439">
        <f>IF(AC21="","",AB21*100+AC21)</f>
        <v>210</v>
      </c>
      <c r="AE21" s="438">
        <f>IF(AC21="","",F22+I22+L22)</f>
        <v>7</v>
      </c>
      <c r="AF21" s="440">
        <f>IF(AD21="","",RANK(AD21,AD19:AD24,0))</f>
        <v>2</v>
      </c>
      <c r="AG21" s="441"/>
      <c r="AH21" s="73" t="str">
        <f>CONCATENATE(A17,AF21)</f>
        <v>B2</v>
      </c>
      <c r="AI21" s="74" t="str">
        <f>B21</f>
        <v>中郷ドッジボールクラブファミリー</v>
      </c>
    </row>
    <row r="22" spans="1:34" ht="34.5" customHeight="1">
      <c r="A22" s="432"/>
      <c r="B22" s="458"/>
      <c r="C22" s="459"/>
      <c r="D22" s="11">
        <f>IF(I20="","",I20)</f>
        <v>2</v>
      </c>
      <c r="E22" s="9" t="s">
        <v>0</v>
      </c>
      <c r="F22" s="12">
        <f>IF(G20="","",G20)</f>
        <v>7</v>
      </c>
      <c r="G22" s="417"/>
      <c r="H22" s="418"/>
      <c r="I22" s="419"/>
      <c r="J22" s="20">
        <f>VLOOKUP(J21,'対戦表'!$AG:$AH,2,0)</f>
        <v>8</v>
      </c>
      <c r="K22" s="5" t="s">
        <v>0</v>
      </c>
      <c r="L22" s="21">
        <f>VLOOKUP(L21,'対戦表'!$AG:$AH,2,0)</f>
        <v>0</v>
      </c>
      <c r="M22" s="4"/>
      <c r="N22" s="5"/>
      <c r="O22" s="6"/>
      <c r="P22" s="4"/>
      <c r="Q22" s="5"/>
      <c r="R22" s="6"/>
      <c r="S22" s="4"/>
      <c r="T22" s="5"/>
      <c r="U22" s="6"/>
      <c r="V22" s="4"/>
      <c r="W22" s="5"/>
      <c r="X22" s="6"/>
      <c r="Y22" s="435"/>
      <c r="Z22" s="437"/>
      <c r="AA22" s="437"/>
      <c r="AB22" s="437"/>
      <c r="AC22" s="424"/>
      <c r="AD22" s="439"/>
      <c r="AE22" s="438"/>
      <c r="AF22" s="440"/>
      <c r="AG22" s="442"/>
      <c r="AH22" s="50"/>
    </row>
    <row r="23" spans="1:35" ht="34.5" customHeight="1">
      <c r="A23" s="431" t="str">
        <f>CONCATENATE(A17,3)</f>
        <v>B3</v>
      </c>
      <c r="B23" s="433" t="str">
        <f>VLOOKUP(A23,'チーム表'!C:D,2,FALSE)</f>
        <v>三馬パワフルファミリー</v>
      </c>
      <c r="C23" s="433"/>
      <c r="D23" s="7"/>
      <c r="E23" s="10" t="str">
        <f>IF(D24="","",IF(D24=F24,"△",IF(D24&gt;F24,"〇","×")))</f>
        <v>×</v>
      </c>
      <c r="F23" s="8"/>
      <c r="G23" s="7"/>
      <c r="H23" s="10" t="str">
        <f>IF(G24="","",IF(G24=I24,"△",IF(G24&gt;I24,"〇","×")))</f>
        <v>×</v>
      </c>
      <c r="I23" s="8"/>
      <c r="J23" s="414"/>
      <c r="K23" s="415"/>
      <c r="L23" s="416"/>
      <c r="M23" s="52"/>
      <c r="N23" s="9"/>
      <c r="O23" s="53"/>
      <c r="P23" s="52"/>
      <c r="Q23" s="9"/>
      <c r="R23" s="53"/>
      <c r="S23" s="52"/>
      <c r="T23" s="9"/>
      <c r="U23" s="53"/>
      <c r="V23" s="52"/>
      <c r="W23" s="9"/>
      <c r="X23" s="53"/>
      <c r="Y23" s="434">
        <f>COUNTIF($E23:$K23,"〇")</f>
        <v>0</v>
      </c>
      <c r="Z23" s="436">
        <f>COUNTIF($E23:$K23,"×")</f>
        <v>2</v>
      </c>
      <c r="AA23" s="436">
        <f>COUNTIF($E23:$W23,"△")</f>
        <v>0</v>
      </c>
      <c r="AB23" s="436">
        <f>Y23*2+AA23</f>
        <v>0</v>
      </c>
      <c r="AC23" s="424">
        <f>IF(G24="","",D24+G24+J24)</f>
        <v>0</v>
      </c>
      <c r="AD23" s="439">
        <f>IF(AC23="","",AB23*100+AC23)</f>
        <v>0</v>
      </c>
      <c r="AE23" s="438">
        <f>IF(AC23="","",F24+I24+L24)</f>
        <v>16</v>
      </c>
      <c r="AF23" s="440">
        <f>IF(AD23="","",RANK(AD23,AD19:AD24,0))</f>
        <v>3</v>
      </c>
      <c r="AG23" s="442"/>
      <c r="AH23" s="73" t="str">
        <f>CONCATENATE(A17,AF23)</f>
        <v>B3</v>
      </c>
      <c r="AI23" s="74" t="str">
        <f>B23</f>
        <v>三馬パワフルファミリー</v>
      </c>
    </row>
    <row r="24" spans="1:34" ht="34.5" customHeight="1" thickBot="1">
      <c r="A24" s="446"/>
      <c r="B24" s="461"/>
      <c r="C24" s="461"/>
      <c r="D24" s="13">
        <f>IF(L20="","",L20)</f>
        <v>0</v>
      </c>
      <c r="E24" s="14" t="s">
        <v>0</v>
      </c>
      <c r="F24" s="15">
        <f>IF(J20="","",J20)</f>
        <v>8</v>
      </c>
      <c r="G24" s="13">
        <f>IF(L22="","",L22)</f>
        <v>0</v>
      </c>
      <c r="H24" s="14" t="s">
        <v>0</v>
      </c>
      <c r="I24" s="15">
        <f>IF(J22="","",J22)</f>
        <v>8</v>
      </c>
      <c r="J24" s="451"/>
      <c r="K24" s="452"/>
      <c r="L24" s="460"/>
      <c r="M24" s="13"/>
      <c r="N24" s="14"/>
      <c r="O24" s="15"/>
      <c r="P24" s="13"/>
      <c r="Q24" s="14"/>
      <c r="R24" s="15"/>
      <c r="S24" s="13"/>
      <c r="T24" s="14"/>
      <c r="U24" s="15"/>
      <c r="V24" s="13"/>
      <c r="W24" s="14"/>
      <c r="X24" s="15"/>
      <c r="Y24" s="453"/>
      <c r="Z24" s="443"/>
      <c r="AA24" s="443"/>
      <c r="AB24" s="443"/>
      <c r="AC24" s="444"/>
      <c r="AD24" s="445"/>
      <c r="AE24" s="456"/>
      <c r="AF24" s="457"/>
      <c r="AG24" s="462"/>
      <c r="AH24" s="50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</sheetData>
  <sheetProtection/>
  <mergeCells count="120">
    <mergeCell ref="AG21:AG22"/>
    <mergeCell ref="AE19:AE20"/>
    <mergeCell ref="AF19:AF20"/>
    <mergeCell ref="AD23:AD24"/>
    <mergeCell ref="AE23:AE24"/>
    <mergeCell ref="AF23:AF24"/>
    <mergeCell ref="AG23:AG24"/>
    <mergeCell ref="AG19:AG20"/>
    <mergeCell ref="AD21:AD22"/>
    <mergeCell ref="AA23:AA24"/>
    <mergeCell ref="J23:L24"/>
    <mergeCell ref="AB19:AB20"/>
    <mergeCell ref="AC23:AC24"/>
    <mergeCell ref="AB23:AB24"/>
    <mergeCell ref="A23:A24"/>
    <mergeCell ref="B23:C24"/>
    <mergeCell ref="Y23:Y24"/>
    <mergeCell ref="Z23:Z24"/>
    <mergeCell ref="A21:A22"/>
    <mergeCell ref="B21:C22"/>
    <mergeCell ref="Y21:Y22"/>
    <mergeCell ref="Z21:Z22"/>
    <mergeCell ref="AE21:AE22"/>
    <mergeCell ref="AF21:AF22"/>
    <mergeCell ref="AA19:AA20"/>
    <mergeCell ref="AC19:AC20"/>
    <mergeCell ref="AA21:AA22"/>
    <mergeCell ref="AB21:AB22"/>
    <mergeCell ref="AD19:AD20"/>
    <mergeCell ref="A17:A18"/>
    <mergeCell ref="B17:C18"/>
    <mergeCell ref="A19:A20"/>
    <mergeCell ref="B19:C20"/>
    <mergeCell ref="D19:F20"/>
    <mergeCell ref="Y19:Y20"/>
    <mergeCell ref="P17:R18"/>
    <mergeCell ref="D17:F18"/>
    <mergeCell ref="A13:A14"/>
    <mergeCell ref="B13:C14"/>
    <mergeCell ref="M13:O14"/>
    <mergeCell ref="Y13:Y14"/>
    <mergeCell ref="AG13:AG14"/>
    <mergeCell ref="AE13:AE14"/>
    <mergeCell ref="AF13:AF14"/>
    <mergeCell ref="Z13:Z14"/>
    <mergeCell ref="AA13:AA14"/>
    <mergeCell ref="AG11:AG12"/>
    <mergeCell ref="AF11:AF12"/>
    <mergeCell ref="AB13:AB14"/>
    <mergeCell ref="AC13:AC14"/>
    <mergeCell ref="AD13:AD14"/>
    <mergeCell ref="AB11:AB12"/>
    <mergeCell ref="AC11:AC12"/>
    <mergeCell ref="AE11:AE12"/>
    <mergeCell ref="AD11:AD12"/>
    <mergeCell ref="A11:A12"/>
    <mergeCell ref="B11:C12"/>
    <mergeCell ref="J11:L12"/>
    <mergeCell ref="Y11:Y12"/>
    <mergeCell ref="Z11:Z12"/>
    <mergeCell ref="AA11:AA12"/>
    <mergeCell ref="AG9:AG10"/>
    <mergeCell ref="A9:A10"/>
    <mergeCell ref="B9:C10"/>
    <mergeCell ref="G9:I10"/>
    <mergeCell ref="Y9:Y10"/>
    <mergeCell ref="Z9:Z10"/>
    <mergeCell ref="AA9:AA10"/>
    <mergeCell ref="AE9:AE10"/>
    <mergeCell ref="AD7:AD8"/>
    <mergeCell ref="AE7:AE8"/>
    <mergeCell ref="AF7:AF8"/>
    <mergeCell ref="AG7:AG8"/>
    <mergeCell ref="AB9:AB10"/>
    <mergeCell ref="AC9:AC10"/>
    <mergeCell ref="AD9:AD10"/>
    <mergeCell ref="AF9:AF10"/>
    <mergeCell ref="AF5:AF6"/>
    <mergeCell ref="AG5:AG6"/>
    <mergeCell ref="A7:A8"/>
    <mergeCell ref="B7:C8"/>
    <mergeCell ref="D7:F8"/>
    <mergeCell ref="Y7:Y8"/>
    <mergeCell ref="Z7:Z8"/>
    <mergeCell ref="AA7:AA8"/>
    <mergeCell ref="AB7:AB8"/>
    <mergeCell ref="AC7:AC8"/>
    <mergeCell ref="AC5:AC6"/>
    <mergeCell ref="AD5:AD6"/>
    <mergeCell ref="AE5:AE6"/>
    <mergeCell ref="V5:X6"/>
    <mergeCell ref="Y5:Y6"/>
    <mergeCell ref="Z5:Z6"/>
    <mergeCell ref="AA5:AA6"/>
    <mergeCell ref="AC21:AC22"/>
    <mergeCell ref="J5:L6"/>
    <mergeCell ref="M5:O6"/>
    <mergeCell ref="P5:R6"/>
    <mergeCell ref="S5:U6"/>
    <mergeCell ref="A5:A6"/>
    <mergeCell ref="B5:C6"/>
    <mergeCell ref="D5:F6"/>
    <mergeCell ref="G5:I6"/>
    <mergeCell ref="AB5:AB6"/>
    <mergeCell ref="G21:I22"/>
    <mergeCell ref="S17:U18"/>
    <mergeCell ref="V17:X18"/>
    <mergeCell ref="Y17:Y18"/>
    <mergeCell ref="Z17:Z18"/>
    <mergeCell ref="J17:L18"/>
    <mergeCell ref="M17:O18"/>
    <mergeCell ref="Z19:Z20"/>
    <mergeCell ref="AC17:AC18"/>
    <mergeCell ref="AD17:AD18"/>
    <mergeCell ref="AE17:AE18"/>
    <mergeCell ref="AF17:AF18"/>
    <mergeCell ref="G17:I18"/>
    <mergeCell ref="AG17:AG18"/>
    <mergeCell ref="AB17:AB18"/>
    <mergeCell ref="AA17:AA18"/>
  </mergeCells>
  <printOptions horizontalCentered="1"/>
  <pageMargins left="0.5905511811023623" right="0" top="0.5905511811023623" bottom="0.3937007874015748" header="0" footer="0"/>
  <pageSetup orientation="portrait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G914"/>
  <sheetViews>
    <sheetView tabSelected="1" workbookViewId="0" topLeftCell="A71">
      <selection activeCell="T50" sqref="T50"/>
    </sheetView>
  </sheetViews>
  <sheetFormatPr defaultColWidth="9.00390625" defaultRowHeight="13.5"/>
  <cols>
    <col min="1" max="1" width="5.00390625" style="177" customWidth="1"/>
    <col min="2" max="15" width="3.625" style="84" customWidth="1"/>
    <col min="16" max="26" width="3.625" style="85" customWidth="1"/>
    <col min="27" max="28" width="3.625" style="78" customWidth="1"/>
    <col min="29" max="36" width="3.625" style="77" customWidth="1"/>
    <col min="37" max="16384" width="9.00390625" style="77" customWidth="1"/>
  </cols>
  <sheetData>
    <row r="1" spans="1:28" ht="19.5" customHeight="1">
      <c r="A1" s="178"/>
      <c r="B1" s="108"/>
      <c r="C1" s="182" t="s">
        <v>21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  <c r="AB1" s="110"/>
    </row>
    <row r="2" spans="1:28" ht="19.5" customHeight="1">
      <c r="A2" s="176"/>
      <c r="B2" s="88"/>
      <c r="C2" s="88"/>
      <c r="D2" s="88"/>
      <c r="E2" s="88"/>
      <c r="F2" s="88"/>
      <c r="G2" s="88"/>
      <c r="H2" s="88"/>
      <c r="I2" s="88"/>
      <c r="J2" s="88"/>
      <c r="K2" s="82"/>
      <c r="L2" s="82"/>
      <c r="M2" s="82"/>
      <c r="N2" s="82"/>
      <c r="O2" s="82"/>
      <c r="P2" s="82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10"/>
      <c r="AB2" s="110"/>
    </row>
    <row r="3" spans="1:28" ht="19.5" customHeight="1" thickBot="1">
      <c r="A3" s="176"/>
      <c r="B3" s="243" t="s">
        <v>35</v>
      </c>
      <c r="C3" s="244"/>
      <c r="D3" s="244"/>
      <c r="E3" s="244"/>
      <c r="F3" s="244"/>
      <c r="G3" s="244"/>
      <c r="H3" s="244"/>
      <c r="I3" s="183"/>
      <c r="J3" s="107"/>
      <c r="K3" s="107"/>
      <c r="L3" s="107"/>
      <c r="M3" s="88"/>
      <c r="N3" s="88"/>
      <c r="O3" s="88"/>
      <c r="P3" s="92"/>
      <c r="Q3" s="92"/>
      <c r="R3" s="92"/>
      <c r="S3" s="107"/>
      <c r="T3" s="107"/>
      <c r="U3" s="107"/>
      <c r="V3" s="107"/>
      <c r="W3" s="107"/>
      <c r="X3" s="107"/>
      <c r="Y3" s="107"/>
      <c r="Z3" s="107"/>
      <c r="AA3" s="110"/>
      <c r="AB3" s="110"/>
    </row>
    <row r="4" spans="1:28" ht="19.5" customHeight="1" thickTop="1">
      <c r="A4" s="176"/>
      <c r="B4" s="247"/>
      <c r="C4" s="183"/>
      <c r="D4" s="183"/>
      <c r="E4" s="183"/>
      <c r="F4" s="183"/>
      <c r="G4" s="183"/>
      <c r="H4" s="183"/>
      <c r="I4" s="183"/>
      <c r="J4" s="107"/>
      <c r="K4" s="107"/>
      <c r="L4" s="107"/>
      <c r="M4" s="88"/>
      <c r="N4" s="88"/>
      <c r="O4" s="88"/>
      <c r="P4" s="92"/>
      <c r="Q4" s="92"/>
      <c r="R4" s="92"/>
      <c r="S4" s="107"/>
      <c r="T4" s="107"/>
      <c r="U4" s="107"/>
      <c r="V4" s="107"/>
      <c r="W4" s="107"/>
      <c r="X4" s="107"/>
      <c r="Y4" s="107"/>
      <c r="Z4" s="107"/>
      <c r="AA4" s="110"/>
      <c r="AB4" s="110"/>
    </row>
    <row r="5" spans="1:28" ht="19.5" customHeight="1">
      <c r="A5" s="239" t="s">
        <v>80</v>
      </c>
      <c r="B5" s="106"/>
      <c r="C5" s="88"/>
      <c r="D5" s="88"/>
      <c r="E5" s="88"/>
      <c r="F5" s="88"/>
      <c r="G5" s="88"/>
      <c r="H5" s="88"/>
      <c r="I5" s="88"/>
      <c r="J5" s="83"/>
      <c r="K5" s="83"/>
      <c r="L5" s="83"/>
      <c r="M5" s="82"/>
      <c r="N5" s="82"/>
      <c r="O5" s="82"/>
      <c r="P5" s="82"/>
      <c r="Q5" s="82"/>
      <c r="R5" s="82"/>
      <c r="S5" s="82"/>
      <c r="T5" s="107"/>
      <c r="U5" s="107"/>
      <c r="V5" s="107"/>
      <c r="W5" s="107"/>
      <c r="X5" s="107"/>
      <c r="Y5" s="107"/>
      <c r="Z5" s="107"/>
      <c r="AA5" s="110"/>
      <c r="AB5" s="110"/>
    </row>
    <row r="6" spans="1:28" ht="19.5" customHeight="1">
      <c r="A6" s="238"/>
      <c r="B6" s="88"/>
      <c r="C6" s="88"/>
      <c r="D6" s="88"/>
      <c r="E6" s="88"/>
      <c r="F6" s="88"/>
      <c r="G6" s="88"/>
      <c r="H6" s="88"/>
      <c r="I6" s="88"/>
      <c r="J6" s="83"/>
      <c r="K6" s="83"/>
      <c r="L6" s="83"/>
      <c r="M6" s="82"/>
      <c r="N6" s="82"/>
      <c r="O6" s="82"/>
      <c r="P6" s="82"/>
      <c r="Q6" s="82"/>
      <c r="R6" s="82"/>
      <c r="S6" s="82"/>
      <c r="T6" s="107"/>
      <c r="U6" s="107"/>
      <c r="V6" s="107"/>
      <c r="W6" s="107"/>
      <c r="X6" s="107"/>
      <c r="Y6" s="107"/>
      <c r="Z6" s="107"/>
      <c r="AA6" s="110"/>
      <c r="AB6" s="110"/>
    </row>
    <row r="7" spans="1:28" ht="19.5" customHeight="1">
      <c r="A7" s="465"/>
      <c r="B7" s="478" t="s">
        <v>47</v>
      </c>
      <c r="C7" s="479"/>
      <c r="D7" s="479"/>
      <c r="E7" s="479"/>
      <c r="F7" s="479"/>
      <c r="G7" s="479"/>
      <c r="H7" s="479"/>
      <c r="I7" s="480"/>
      <c r="J7" s="83">
        <v>1</v>
      </c>
      <c r="K7" s="83"/>
      <c r="L7" s="83"/>
      <c r="M7" s="82"/>
      <c r="N7" s="82"/>
      <c r="O7" s="82"/>
      <c r="P7" s="82"/>
      <c r="Q7" s="77"/>
      <c r="R7" s="77"/>
      <c r="S7" s="82"/>
      <c r="U7" s="77"/>
      <c r="X7" s="92"/>
      <c r="Y7" s="83"/>
      <c r="Z7" s="83"/>
      <c r="AA7" s="79"/>
      <c r="AB7" s="79"/>
    </row>
    <row r="8" spans="1:28" ht="19.5" customHeight="1">
      <c r="A8" s="465"/>
      <c r="B8" s="481"/>
      <c r="C8" s="482"/>
      <c r="D8" s="482"/>
      <c r="E8" s="482"/>
      <c r="F8" s="482"/>
      <c r="G8" s="482"/>
      <c r="H8" s="482"/>
      <c r="I8" s="483"/>
      <c r="J8" s="93"/>
      <c r="K8" s="94"/>
      <c r="L8" s="83"/>
      <c r="M8" s="82"/>
      <c r="N8" s="82"/>
      <c r="O8" s="82"/>
      <c r="P8" s="82"/>
      <c r="Q8" s="82"/>
      <c r="R8" s="82"/>
      <c r="S8" s="82"/>
      <c r="X8" s="92"/>
      <c r="Y8" s="83"/>
      <c r="Z8" s="83"/>
      <c r="AA8" s="79"/>
      <c r="AB8" s="79"/>
    </row>
    <row r="9" spans="1:28" ht="19.5" customHeight="1" thickBot="1">
      <c r="A9" s="179"/>
      <c r="B9" s="79"/>
      <c r="C9" s="79"/>
      <c r="D9" s="79"/>
      <c r="E9" s="79"/>
      <c r="F9" s="79"/>
      <c r="G9" s="79"/>
      <c r="H9" s="79"/>
      <c r="I9" s="79"/>
      <c r="J9" s="85"/>
      <c r="K9" s="95"/>
      <c r="L9" s="327"/>
      <c r="M9" s="82"/>
      <c r="N9" s="82"/>
      <c r="O9" s="478" t="s">
        <v>48</v>
      </c>
      <c r="P9" s="479"/>
      <c r="Q9" s="479"/>
      <c r="R9" s="479"/>
      <c r="S9" s="479"/>
      <c r="T9" s="479"/>
      <c r="U9" s="479"/>
      <c r="V9" s="480"/>
      <c r="X9" s="107"/>
      <c r="Y9" s="107"/>
      <c r="Z9" s="107"/>
      <c r="AA9" s="110"/>
      <c r="AB9" s="110"/>
    </row>
    <row r="10" spans="1:28" ht="19.5" customHeight="1" thickTop="1">
      <c r="A10" s="179"/>
      <c r="B10" s="79"/>
      <c r="C10" s="79"/>
      <c r="D10" s="79"/>
      <c r="E10" s="79"/>
      <c r="F10" s="79"/>
      <c r="G10" s="79"/>
      <c r="H10" s="79"/>
      <c r="I10" s="79"/>
      <c r="J10" s="85"/>
      <c r="K10" s="322"/>
      <c r="L10" s="328"/>
      <c r="M10" s="320"/>
      <c r="N10" s="324"/>
      <c r="O10" s="481"/>
      <c r="P10" s="482"/>
      <c r="Q10" s="482"/>
      <c r="R10" s="482"/>
      <c r="S10" s="482"/>
      <c r="T10" s="482"/>
      <c r="U10" s="482"/>
      <c r="V10" s="483"/>
      <c r="W10" s="103"/>
      <c r="X10" s="107"/>
      <c r="Y10" s="107"/>
      <c r="Z10" s="107"/>
      <c r="AA10" s="110"/>
      <c r="AB10" s="110"/>
    </row>
    <row r="11" spans="1:28" ht="19.5" customHeight="1" thickBot="1">
      <c r="A11" s="465"/>
      <c r="B11" s="478" t="s">
        <v>48</v>
      </c>
      <c r="C11" s="479"/>
      <c r="D11" s="479"/>
      <c r="E11" s="479"/>
      <c r="F11" s="479"/>
      <c r="G11" s="479"/>
      <c r="H11" s="479"/>
      <c r="I11" s="480"/>
      <c r="J11" s="325"/>
      <c r="K11" s="326"/>
      <c r="L11" s="85"/>
      <c r="M11" s="82"/>
      <c r="N11" s="78"/>
      <c r="O11" s="78"/>
      <c r="Q11" s="227"/>
      <c r="R11" s="227"/>
      <c r="S11" s="227"/>
      <c r="W11" s="95"/>
      <c r="X11" s="107"/>
      <c r="Y11" s="107"/>
      <c r="Z11" s="107"/>
      <c r="AA11" s="110"/>
      <c r="AB11" s="110"/>
    </row>
    <row r="12" spans="1:28" ht="19.5" customHeight="1" thickTop="1">
      <c r="A12" s="465"/>
      <c r="B12" s="481"/>
      <c r="C12" s="482"/>
      <c r="D12" s="482"/>
      <c r="E12" s="482"/>
      <c r="F12" s="482"/>
      <c r="G12" s="482"/>
      <c r="H12" s="482"/>
      <c r="I12" s="483"/>
      <c r="J12" s="85">
        <v>4</v>
      </c>
      <c r="K12" s="85"/>
      <c r="L12" s="85"/>
      <c r="M12" s="88"/>
      <c r="N12" s="88"/>
      <c r="O12" s="88"/>
      <c r="W12" s="95"/>
      <c r="X12" s="107"/>
      <c r="Y12" s="107"/>
      <c r="Z12" s="107"/>
      <c r="AA12" s="110"/>
      <c r="AB12" s="110"/>
    </row>
    <row r="13" spans="2:28" ht="19.5" customHeight="1">
      <c r="B13" s="82"/>
      <c r="J13" s="85"/>
      <c r="K13" s="78"/>
      <c r="L13" s="78"/>
      <c r="M13" s="82"/>
      <c r="N13" s="88"/>
      <c r="O13" s="96"/>
      <c r="W13" s="95"/>
      <c r="X13" s="107"/>
      <c r="Y13" s="107"/>
      <c r="Z13" s="107"/>
      <c r="AA13" s="110"/>
      <c r="AB13" s="110"/>
    </row>
    <row r="14" spans="1:28" ht="19.5" customHeight="1">
      <c r="A14" s="241" t="s">
        <v>81</v>
      </c>
      <c r="B14" s="242"/>
      <c r="J14" s="85"/>
      <c r="K14" s="78"/>
      <c r="L14" s="78"/>
      <c r="M14" s="88"/>
      <c r="N14" s="88"/>
      <c r="O14" s="88"/>
      <c r="W14" s="95"/>
      <c r="X14" s="111"/>
      <c r="Y14" s="107"/>
      <c r="Z14" s="107"/>
      <c r="AA14" s="110"/>
      <c r="AB14" s="110"/>
    </row>
    <row r="15" spans="10:28" ht="19.5" customHeight="1">
      <c r="J15" s="85"/>
      <c r="K15" s="78"/>
      <c r="L15" s="78"/>
      <c r="M15" s="88"/>
      <c r="N15" s="88"/>
      <c r="O15" s="88"/>
      <c r="W15" s="95"/>
      <c r="X15" s="111"/>
      <c r="Y15" s="107"/>
      <c r="Z15" s="107"/>
      <c r="AA15" s="110"/>
      <c r="AB15" s="110"/>
    </row>
    <row r="16" spans="1:29" ht="19.5" customHeight="1">
      <c r="A16" s="465"/>
      <c r="B16" s="478" t="s">
        <v>47</v>
      </c>
      <c r="C16" s="479"/>
      <c r="D16" s="479"/>
      <c r="E16" s="479"/>
      <c r="F16" s="479"/>
      <c r="G16" s="479"/>
      <c r="H16" s="479"/>
      <c r="I16" s="480"/>
      <c r="J16" s="85">
        <v>0</v>
      </c>
      <c r="K16" s="85"/>
      <c r="L16" s="85"/>
      <c r="M16" s="82"/>
      <c r="N16" s="88"/>
      <c r="O16" s="82"/>
      <c r="W16" s="95"/>
      <c r="X16" s="111"/>
      <c r="Y16" s="112"/>
      <c r="Z16" s="463" t="s">
        <v>76</v>
      </c>
      <c r="AA16" s="463"/>
      <c r="AB16" s="234"/>
      <c r="AC16" s="78"/>
    </row>
    <row r="17" spans="1:29" ht="19.5" customHeight="1">
      <c r="A17" s="465"/>
      <c r="B17" s="481"/>
      <c r="C17" s="482"/>
      <c r="D17" s="482"/>
      <c r="E17" s="482"/>
      <c r="F17" s="482"/>
      <c r="G17" s="482"/>
      <c r="H17" s="482"/>
      <c r="I17" s="483"/>
      <c r="J17" s="93"/>
      <c r="K17" s="94"/>
      <c r="L17" s="83"/>
      <c r="M17" s="82"/>
      <c r="N17" s="82"/>
      <c r="O17" s="82"/>
      <c r="W17" s="95"/>
      <c r="X17" s="111"/>
      <c r="Y17" s="112"/>
      <c r="Z17" s="463"/>
      <c r="AA17" s="463"/>
      <c r="AB17" s="234"/>
      <c r="AC17" s="78"/>
    </row>
    <row r="18" spans="1:33" ht="19.5" customHeight="1" thickBot="1">
      <c r="A18" s="179"/>
      <c r="B18" s="79"/>
      <c r="C18" s="79"/>
      <c r="D18" s="79"/>
      <c r="E18" s="79"/>
      <c r="F18" s="79"/>
      <c r="G18" s="79"/>
      <c r="H18" s="79"/>
      <c r="I18" s="79"/>
      <c r="J18" s="85"/>
      <c r="K18" s="95"/>
      <c r="L18" s="327"/>
      <c r="M18" s="82"/>
      <c r="N18" s="82"/>
      <c r="O18" s="478" t="s">
        <v>48</v>
      </c>
      <c r="P18" s="479"/>
      <c r="Q18" s="479"/>
      <c r="R18" s="479"/>
      <c r="S18" s="479"/>
      <c r="T18" s="479"/>
      <c r="U18" s="479"/>
      <c r="V18" s="480"/>
      <c r="W18" s="99"/>
      <c r="X18" s="230"/>
      <c r="Y18" s="231"/>
      <c r="Z18" s="478" t="s">
        <v>48</v>
      </c>
      <c r="AA18" s="479"/>
      <c r="AB18" s="479"/>
      <c r="AC18" s="479"/>
      <c r="AD18" s="479"/>
      <c r="AE18" s="479"/>
      <c r="AF18" s="479"/>
      <c r="AG18" s="480"/>
    </row>
    <row r="19" spans="1:33" ht="19.5" customHeight="1" thickTop="1">
      <c r="A19" s="179"/>
      <c r="B19" s="79"/>
      <c r="C19" s="79"/>
      <c r="D19" s="79"/>
      <c r="E19" s="79"/>
      <c r="F19" s="79"/>
      <c r="G19" s="79"/>
      <c r="H19" s="79"/>
      <c r="I19" s="79"/>
      <c r="J19" s="85"/>
      <c r="K19" s="322"/>
      <c r="L19" s="328"/>
      <c r="M19" s="320"/>
      <c r="N19" s="324"/>
      <c r="O19" s="481"/>
      <c r="P19" s="482"/>
      <c r="Q19" s="482"/>
      <c r="R19" s="482"/>
      <c r="S19" s="482"/>
      <c r="T19" s="482"/>
      <c r="U19" s="482"/>
      <c r="V19" s="483"/>
      <c r="W19" s="103"/>
      <c r="X19" s="111"/>
      <c r="Y19" s="112"/>
      <c r="Z19" s="481"/>
      <c r="AA19" s="482"/>
      <c r="AB19" s="482"/>
      <c r="AC19" s="482"/>
      <c r="AD19" s="482"/>
      <c r="AE19" s="482"/>
      <c r="AF19" s="482"/>
      <c r="AG19" s="483"/>
    </row>
    <row r="20" spans="1:29" ht="19.5" customHeight="1" thickBot="1">
      <c r="A20" s="465"/>
      <c r="B20" s="478" t="s">
        <v>48</v>
      </c>
      <c r="C20" s="479"/>
      <c r="D20" s="479"/>
      <c r="E20" s="479"/>
      <c r="F20" s="479"/>
      <c r="G20" s="479"/>
      <c r="H20" s="479"/>
      <c r="I20" s="480"/>
      <c r="J20" s="325"/>
      <c r="K20" s="326"/>
      <c r="L20" s="85"/>
      <c r="M20" s="82"/>
      <c r="N20" s="78"/>
      <c r="O20" s="78"/>
      <c r="Q20" s="227"/>
      <c r="R20" s="227"/>
      <c r="S20" s="227"/>
      <c r="W20" s="95"/>
      <c r="X20" s="111"/>
      <c r="Y20" s="112"/>
      <c r="Z20" s="112"/>
      <c r="AA20" s="113"/>
      <c r="AB20" s="113"/>
      <c r="AC20" s="78"/>
    </row>
    <row r="21" spans="1:29" ht="19.5" customHeight="1" thickTop="1">
      <c r="A21" s="465"/>
      <c r="B21" s="481"/>
      <c r="C21" s="482"/>
      <c r="D21" s="482"/>
      <c r="E21" s="482"/>
      <c r="F21" s="482"/>
      <c r="G21" s="482"/>
      <c r="H21" s="482"/>
      <c r="I21" s="483"/>
      <c r="J21" s="85">
        <v>3</v>
      </c>
      <c r="K21" s="85"/>
      <c r="L21" s="85"/>
      <c r="M21" s="88"/>
      <c r="N21" s="88"/>
      <c r="O21" s="88"/>
      <c r="W21" s="228"/>
      <c r="X21" s="107"/>
      <c r="Y21" s="112"/>
      <c r="Z21" s="112"/>
      <c r="AA21" s="110"/>
      <c r="AB21" s="110"/>
      <c r="AC21" s="78"/>
    </row>
    <row r="22" spans="1:29" ht="19.5" customHeight="1">
      <c r="A22" s="176"/>
      <c r="B22" s="88"/>
      <c r="C22" s="88"/>
      <c r="D22" s="88"/>
      <c r="E22" s="88"/>
      <c r="F22" s="88"/>
      <c r="G22" s="88"/>
      <c r="H22" s="88"/>
      <c r="I22" s="88"/>
      <c r="J22" s="83"/>
      <c r="K22" s="83"/>
      <c r="L22" s="83"/>
      <c r="M22" s="82"/>
      <c r="N22" s="88"/>
      <c r="O22" s="82"/>
      <c r="P22" s="82"/>
      <c r="Q22" s="82"/>
      <c r="R22" s="82"/>
      <c r="S22" s="107"/>
      <c r="T22" s="97"/>
      <c r="U22" s="83"/>
      <c r="V22" s="83"/>
      <c r="W22" s="228"/>
      <c r="X22" s="107"/>
      <c r="Y22" s="112"/>
      <c r="Z22" s="112"/>
      <c r="AA22" s="110"/>
      <c r="AB22" s="110"/>
      <c r="AC22" s="78"/>
    </row>
    <row r="23" spans="1:29" ht="19.5" customHeight="1">
      <c r="A23" s="239" t="s">
        <v>82</v>
      </c>
      <c r="B23" s="240"/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2"/>
      <c r="N23" s="88"/>
      <c r="O23" s="82"/>
      <c r="P23" s="82"/>
      <c r="Q23" s="82"/>
      <c r="R23" s="82"/>
      <c r="S23" s="107"/>
      <c r="T23" s="97"/>
      <c r="U23" s="83"/>
      <c r="V23" s="83"/>
      <c r="W23" s="228"/>
      <c r="X23" s="107"/>
      <c r="Y23" s="112"/>
      <c r="Z23" s="112"/>
      <c r="AA23" s="110"/>
      <c r="AB23" s="110"/>
      <c r="AC23" s="78"/>
    </row>
    <row r="24" spans="1:29" ht="19.5" customHeight="1">
      <c r="A24" s="176"/>
      <c r="B24" s="88"/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2"/>
      <c r="N24" s="88"/>
      <c r="O24" s="82"/>
      <c r="P24" s="82"/>
      <c r="Q24" s="82"/>
      <c r="R24" s="82"/>
      <c r="S24" s="107"/>
      <c r="T24" s="97"/>
      <c r="U24" s="83"/>
      <c r="V24" s="83"/>
      <c r="W24" s="228"/>
      <c r="X24" s="107"/>
      <c r="Y24" s="112"/>
      <c r="Z24" s="112"/>
      <c r="AA24" s="110"/>
      <c r="AB24" s="110"/>
      <c r="AC24" s="78"/>
    </row>
    <row r="25" spans="1:29" ht="19.5" customHeight="1" thickBot="1">
      <c r="A25" s="465"/>
      <c r="B25" s="478" t="s">
        <v>47</v>
      </c>
      <c r="C25" s="479"/>
      <c r="D25" s="479"/>
      <c r="E25" s="479"/>
      <c r="F25" s="479"/>
      <c r="G25" s="479"/>
      <c r="H25" s="479"/>
      <c r="I25" s="480"/>
      <c r="J25" s="83">
        <v>4</v>
      </c>
      <c r="K25" s="83"/>
      <c r="L25" s="83"/>
      <c r="M25" s="82"/>
      <c r="N25" s="88"/>
      <c r="O25" s="82"/>
      <c r="P25" s="82"/>
      <c r="Q25" s="82"/>
      <c r="R25" s="82"/>
      <c r="S25" s="107"/>
      <c r="T25" s="97"/>
      <c r="U25" s="83"/>
      <c r="V25" s="83"/>
      <c r="W25" s="228"/>
      <c r="X25" s="107"/>
      <c r="Y25" s="112"/>
      <c r="Z25" s="112"/>
      <c r="AA25" s="110"/>
      <c r="AB25" s="110"/>
      <c r="AC25" s="78"/>
    </row>
    <row r="26" spans="1:29" ht="19.5" customHeight="1" thickTop="1">
      <c r="A26" s="465"/>
      <c r="B26" s="481"/>
      <c r="C26" s="482"/>
      <c r="D26" s="482"/>
      <c r="E26" s="482"/>
      <c r="F26" s="482"/>
      <c r="G26" s="482"/>
      <c r="H26" s="482"/>
      <c r="I26" s="483"/>
      <c r="J26" s="320"/>
      <c r="K26" s="321"/>
      <c r="L26" s="83"/>
      <c r="M26" s="82"/>
      <c r="N26" s="88"/>
      <c r="O26" s="82"/>
      <c r="P26" s="82"/>
      <c r="Q26" s="82"/>
      <c r="R26" s="82"/>
      <c r="S26" s="107"/>
      <c r="T26" s="97"/>
      <c r="U26" s="83"/>
      <c r="V26" s="83"/>
      <c r="W26" s="228"/>
      <c r="X26" s="107"/>
      <c r="Y26" s="112"/>
      <c r="Z26" s="112"/>
      <c r="AA26" s="110"/>
      <c r="AB26" s="110"/>
      <c r="AC26" s="78"/>
    </row>
    <row r="27" spans="1:29" ht="19.5" customHeight="1" thickBot="1">
      <c r="A27" s="176"/>
      <c r="B27" s="79"/>
      <c r="C27" s="79"/>
      <c r="D27" s="79"/>
      <c r="E27" s="79"/>
      <c r="F27" s="79"/>
      <c r="G27" s="79"/>
      <c r="H27" s="79"/>
      <c r="I27" s="79"/>
      <c r="J27" s="85"/>
      <c r="K27" s="322"/>
      <c r="L27" s="85"/>
      <c r="M27" s="82"/>
      <c r="N27" s="88"/>
      <c r="O27" s="478" t="s">
        <v>47</v>
      </c>
      <c r="P27" s="479"/>
      <c r="Q27" s="479"/>
      <c r="R27" s="479"/>
      <c r="S27" s="479"/>
      <c r="T27" s="479"/>
      <c r="U27" s="479"/>
      <c r="V27" s="480"/>
      <c r="W27" s="229"/>
      <c r="X27" s="107"/>
      <c r="Y27" s="112"/>
      <c r="Z27" s="112"/>
      <c r="AA27" s="110"/>
      <c r="AB27" s="110"/>
      <c r="AC27" s="78"/>
    </row>
    <row r="28" spans="1:29" ht="19.5" customHeight="1" thickTop="1">
      <c r="A28" s="176"/>
      <c r="B28" s="79"/>
      <c r="C28" s="79"/>
      <c r="D28" s="79"/>
      <c r="E28" s="79"/>
      <c r="F28" s="79"/>
      <c r="G28" s="79"/>
      <c r="H28" s="79"/>
      <c r="I28" s="79"/>
      <c r="J28" s="85"/>
      <c r="K28" s="95"/>
      <c r="L28" s="323"/>
      <c r="M28" s="329"/>
      <c r="N28" s="332"/>
      <c r="O28" s="481"/>
      <c r="P28" s="482"/>
      <c r="Q28" s="482"/>
      <c r="R28" s="482"/>
      <c r="S28" s="482"/>
      <c r="T28" s="482"/>
      <c r="U28" s="482"/>
      <c r="V28" s="483"/>
      <c r="W28" s="107"/>
      <c r="X28" s="107"/>
      <c r="Y28" s="112"/>
      <c r="Z28" s="112"/>
      <c r="AA28" s="110"/>
      <c r="AB28" s="110"/>
      <c r="AC28" s="78"/>
    </row>
    <row r="29" spans="1:29" ht="19.5" customHeight="1">
      <c r="A29" s="465"/>
      <c r="B29" s="478" t="s">
        <v>48</v>
      </c>
      <c r="C29" s="479"/>
      <c r="D29" s="479"/>
      <c r="E29" s="479"/>
      <c r="F29" s="479"/>
      <c r="G29" s="479"/>
      <c r="H29" s="479"/>
      <c r="I29" s="480"/>
      <c r="J29" s="86"/>
      <c r="K29" s="99"/>
      <c r="L29" s="85"/>
      <c r="M29" s="82"/>
      <c r="N29" s="88"/>
      <c r="O29" s="82"/>
      <c r="P29" s="82"/>
      <c r="Q29" s="82"/>
      <c r="R29" s="82"/>
      <c r="S29" s="107"/>
      <c r="T29" s="97"/>
      <c r="U29" s="83"/>
      <c r="V29" s="83"/>
      <c r="W29" s="107"/>
      <c r="X29" s="107"/>
      <c r="Y29" s="112"/>
      <c r="Z29" s="112"/>
      <c r="AA29" s="110"/>
      <c r="AB29" s="110"/>
      <c r="AC29" s="78"/>
    </row>
    <row r="30" spans="1:29" ht="19.5" customHeight="1">
      <c r="A30" s="465"/>
      <c r="B30" s="481"/>
      <c r="C30" s="482"/>
      <c r="D30" s="482"/>
      <c r="E30" s="482"/>
      <c r="F30" s="482"/>
      <c r="G30" s="482"/>
      <c r="H30" s="482"/>
      <c r="I30" s="483"/>
      <c r="J30" s="83">
        <v>2</v>
      </c>
      <c r="K30" s="83"/>
      <c r="L30" s="83"/>
      <c r="M30" s="82"/>
      <c r="N30" s="88"/>
      <c r="O30" s="82"/>
      <c r="P30" s="82"/>
      <c r="Q30" s="82"/>
      <c r="R30" s="82"/>
      <c r="S30" s="107"/>
      <c r="T30" s="97"/>
      <c r="U30" s="83"/>
      <c r="V30" s="83"/>
      <c r="W30" s="107"/>
      <c r="X30" s="107"/>
      <c r="Y30" s="112"/>
      <c r="Z30" s="112"/>
      <c r="AA30" s="110"/>
      <c r="AB30" s="110"/>
      <c r="AC30" s="78"/>
    </row>
    <row r="31" spans="1:29" ht="19.5" customHeight="1">
      <c r="A31" s="176"/>
      <c r="B31" s="88"/>
      <c r="C31" s="88"/>
      <c r="D31" s="88"/>
      <c r="E31" s="88"/>
      <c r="F31" s="88"/>
      <c r="G31" s="88"/>
      <c r="H31" s="88"/>
      <c r="I31" s="88"/>
      <c r="J31" s="88"/>
      <c r="K31" s="83"/>
      <c r="L31" s="83"/>
      <c r="M31" s="82"/>
      <c r="N31" s="82"/>
      <c r="O31" s="82"/>
      <c r="P31" s="105"/>
      <c r="Q31" s="105"/>
      <c r="R31" s="105"/>
      <c r="S31" s="98"/>
      <c r="T31" s="98"/>
      <c r="U31" s="83"/>
      <c r="V31" s="83"/>
      <c r="W31" s="107"/>
      <c r="X31" s="107"/>
      <c r="Y31" s="112"/>
      <c r="Z31" s="112"/>
      <c r="AA31" s="110"/>
      <c r="AB31" s="110"/>
      <c r="AC31" s="78"/>
    </row>
    <row r="32" spans="1:28" ht="19.5" customHeight="1" thickBot="1">
      <c r="A32" s="176"/>
      <c r="B32" s="243" t="s">
        <v>77</v>
      </c>
      <c r="C32" s="245"/>
      <c r="D32" s="245"/>
      <c r="E32" s="245"/>
      <c r="F32" s="245"/>
      <c r="G32" s="88"/>
      <c r="H32" s="88"/>
      <c r="I32" s="88"/>
      <c r="J32" s="107"/>
      <c r="K32" s="107"/>
      <c r="L32" s="107"/>
      <c r="M32" s="88"/>
      <c r="N32" s="88"/>
      <c r="O32" s="88"/>
      <c r="P32" s="92"/>
      <c r="Q32" s="92"/>
      <c r="R32" s="92"/>
      <c r="S32" s="107"/>
      <c r="T32" s="107"/>
      <c r="U32" s="107"/>
      <c r="V32" s="107"/>
      <c r="W32" s="107"/>
      <c r="X32" s="107"/>
      <c r="Y32" s="107"/>
      <c r="Z32" s="107"/>
      <c r="AA32" s="110"/>
      <c r="AB32" s="110"/>
    </row>
    <row r="33" spans="1:28" ht="19.5" customHeight="1" thickTop="1">
      <c r="A33" s="176"/>
      <c r="B33" s="88"/>
      <c r="C33" s="88"/>
      <c r="D33" s="88"/>
      <c r="E33" s="88"/>
      <c r="F33" s="88"/>
      <c r="G33" s="88"/>
      <c r="H33" s="88"/>
      <c r="I33" s="88"/>
      <c r="J33" s="83"/>
      <c r="K33" s="83"/>
      <c r="L33" s="83"/>
      <c r="M33" s="82"/>
      <c r="N33" s="82"/>
      <c r="O33" s="82"/>
      <c r="P33" s="82"/>
      <c r="Q33" s="82"/>
      <c r="R33" s="82"/>
      <c r="S33" s="82"/>
      <c r="T33" s="107"/>
      <c r="U33" s="107"/>
      <c r="V33" s="107"/>
      <c r="W33" s="107"/>
      <c r="X33" s="107"/>
      <c r="Y33" s="107"/>
      <c r="Z33" s="107"/>
      <c r="AA33" s="110"/>
      <c r="AB33" s="110"/>
    </row>
    <row r="34" spans="1:28" ht="19.5" customHeight="1" thickBot="1">
      <c r="A34" s="465" t="s">
        <v>36</v>
      </c>
      <c r="B34" s="472" t="s">
        <v>117</v>
      </c>
      <c r="C34" s="473"/>
      <c r="D34" s="473"/>
      <c r="E34" s="473"/>
      <c r="F34" s="473"/>
      <c r="G34" s="473"/>
      <c r="H34" s="473"/>
      <c r="I34" s="474"/>
      <c r="J34" s="83">
        <v>5</v>
      </c>
      <c r="K34" s="83"/>
      <c r="L34" s="83"/>
      <c r="M34" s="82"/>
      <c r="N34" s="82"/>
      <c r="O34" s="82"/>
      <c r="P34" s="82"/>
      <c r="Q34" s="77"/>
      <c r="R34" s="77"/>
      <c r="S34" s="82"/>
      <c r="U34" s="77"/>
      <c r="X34" s="92"/>
      <c r="Y34" s="83"/>
      <c r="Z34" s="83"/>
      <c r="AA34" s="79"/>
      <c r="AB34" s="79"/>
    </row>
    <row r="35" spans="1:28" ht="19.5" customHeight="1" thickTop="1">
      <c r="A35" s="465"/>
      <c r="B35" s="475"/>
      <c r="C35" s="476"/>
      <c r="D35" s="476"/>
      <c r="E35" s="476"/>
      <c r="F35" s="476"/>
      <c r="G35" s="476"/>
      <c r="H35" s="476"/>
      <c r="I35" s="477"/>
      <c r="J35" s="320"/>
      <c r="K35" s="320"/>
      <c r="L35" s="320"/>
      <c r="M35" s="331"/>
      <c r="N35" s="82"/>
      <c r="O35" s="82"/>
      <c r="P35" s="82"/>
      <c r="Q35" s="82"/>
      <c r="R35" s="82"/>
      <c r="S35" s="82"/>
      <c r="X35" s="92"/>
      <c r="Y35" s="83"/>
      <c r="Z35" s="83"/>
      <c r="AA35" s="79"/>
      <c r="AB35" s="79"/>
    </row>
    <row r="36" spans="1:28" ht="19.5" customHeight="1" thickBot="1">
      <c r="A36" s="179"/>
      <c r="B36" s="83"/>
      <c r="C36" s="83"/>
      <c r="D36" s="83"/>
      <c r="E36" s="83"/>
      <c r="F36" s="83"/>
      <c r="G36" s="83"/>
      <c r="H36" s="83"/>
      <c r="I36" s="83"/>
      <c r="J36" s="85"/>
      <c r="K36" s="85"/>
      <c r="L36" s="85"/>
      <c r="M36" s="341"/>
      <c r="N36" s="82"/>
      <c r="O36" s="82">
        <v>1</v>
      </c>
      <c r="P36" s="82">
        <v>6</v>
      </c>
      <c r="Q36" s="82">
        <v>6</v>
      </c>
      <c r="R36" s="82"/>
      <c r="S36" s="82"/>
      <c r="X36" s="107"/>
      <c r="Y36" s="107"/>
      <c r="Z36" s="107"/>
      <c r="AA36" s="110"/>
      <c r="AB36" s="110"/>
    </row>
    <row r="37" spans="1:28" ht="19.5" customHeight="1" thickTop="1">
      <c r="A37" s="179"/>
      <c r="B37" s="83"/>
      <c r="C37" s="83"/>
      <c r="D37" s="83"/>
      <c r="E37" s="83"/>
      <c r="F37" s="83"/>
      <c r="G37" s="83"/>
      <c r="H37" s="83"/>
      <c r="I37" s="83"/>
      <c r="J37" s="85"/>
      <c r="K37" s="85"/>
      <c r="L37" s="85"/>
      <c r="M37" s="81"/>
      <c r="N37" s="342"/>
      <c r="O37" s="342"/>
      <c r="P37" s="329"/>
      <c r="Q37" s="356"/>
      <c r="R37" s="78"/>
      <c r="S37" s="78"/>
      <c r="X37" s="107"/>
      <c r="Y37" s="107"/>
      <c r="Z37" s="107"/>
      <c r="AA37" s="110"/>
      <c r="AB37" s="110"/>
    </row>
    <row r="38" spans="1:28" ht="19.5" customHeight="1">
      <c r="A38" s="465" t="s">
        <v>42</v>
      </c>
      <c r="B38" s="472" t="s">
        <v>118</v>
      </c>
      <c r="C38" s="473"/>
      <c r="D38" s="473"/>
      <c r="E38" s="473"/>
      <c r="F38" s="473"/>
      <c r="G38" s="473"/>
      <c r="H38" s="473"/>
      <c r="I38" s="474"/>
      <c r="J38" s="86"/>
      <c r="K38" s="86"/>
      <c r="L38" s="86"/>
      <c r="M38" s="104"/>
      <c r="N38" s="78"/>
      <c r="O38" s="78"/>
      <c r="Q38" s="356"/>
      <c r="R38" s="78"/>
      <c r="S38" s="78"/>
      <c r="U38" s="490" t="s">
        <v>39</v>
      </c>
      <c r="V38" s="490"/>
      <c r="X38" s="107"/>
      <c r="Y38" s="107"/>
      <c r="Z38" s="107"/>
      <c r="AA38" s="110"/>
      <c r="AB38" s="110"/>
    </row>
    <row r="39" spans="1:28" ht="19.5" customHeight="1">
      <c r="A39" s="465"/>
      <c r="B39" s="475"/>
      <c r="C39" s="476"/>
      <c r="D39" s="476"/>
      <c r="E39" s="476"/>
      <c r="F39" s="476"/>
      <c r="G39" s="476"/>
      <c r="H39" s="476"/>
      <c r="I39" s="477"/>
      <c r="J39" s="85">
        <v>4</v>
      </c>
      <c r="K39" s="85"/>
      <c r="L39" s="85"/>
      <c r="M39" s="88"/>
      <c r="N39" s="88"/>
      <c r="O39" s="88"/>
      <c r="Q39" s="340"/>
      <c r="U39" s="490"/>
      <c r="V39" s="490"/>
      <c r="X39" s="107"/>
      <c r="Y39" s="107"/>
      <c r="Z39" s="107"/>
      <c r="AA39" s="110"/>
      <c r="AB39" s="110"/>
    </row>
    <row r="40" spans="2:29" ht="19.5" customHeight="1" thickBot="1">
      <c r="B40" s="82"/>
      <c r="J40" s="85"/>
      <c r="K40" s="78"/>
      <c r="L40" s="78"/>
      <c r="M40" s="82"/>
      <c r="N40" s="88"/>
      <c r="O40" s="96"/>
      <c r="Q40" s="357"/>
      <c r="R40" s="325"/>
      <c r="U40" s="472" t="s">
        <v>117</v>
      </c>
      <c r="V40" s="473"/>
      <c r="W40" s="473"/>
      <c r="X40" s="473"/>
      <c r="Y40" s="473"/>
      <c r="Z40" s="473"/>
      <c r="AA40" s="473"/>
      <c r="AB40" s="474"/>
      <c r="AC40" s="355"/>
    </row>
    <row r="41" spans="10:29" ht="19.5" customHeight="1" thickTop="1">
      <c r="J41" s="85"/>
      <c r="K41" s="78"/>
      <c r="L41" s="78"/>
      <c r="M41" s="88"/>
      <c r="N41" s="88"/>
      <c r="O41" s="88"/>
      <c r="P41" s="95"/>
      <c r="Q41" s="323"/>
      <c r="R41" s="345"/>
      <c r="S41" s="345"/>
      <c r="T41" s="346"/>
      <c r="U41" s="475"/>
      <c r="V41" s="476"/>
      <c r="W41" s="476"/>
      <c r="X41" s="476"/>
      <c r="Y41" s="476"/>
      <c r="Z41" s="476"/>
      <c r="AA41" s="476"/>
      <c r="AB41" s="477"/>
      <c r="AC41" s="355"/>
    </row>
    <row r="42" spans="1:29" ht="19.5" customHeight="1">
      <c r="A42" s="465" t="s">
        <v>38</v>
      </c>
      <c r="B42" s="472" t="s">
        <v>119</v>
      </c>
      <c r="C42" s="473"/>
      <c r="D42" s="473"/>
      <c r="E42" s="473"/>
      <c r="F42" s="473"/>
      <c r="G42" s="473"/>
      <c r="H42" s="473"/>
      <c r="I42" s="474"/>
      <c r="J42" s="85">
        <v>2</v>
      </c>
      <c r="K42" s="85"/>
      <c r="L42" s="85"/>
      <c r="M42" s="82"/>
      <c r="N42" s="88"/>
      <c r="O42" s="82"/>
      <c r="P42" s="95"/>
      <c r="X42" s="111"/>
      <c r="Y42" s="112"/>
      <c r="Z42" s="112"/>
      <c r="AA42" s="113"/>
      <c r="AB42" s="113"/>
      <c r="AC42" s="78"/>
    </row>
    <row r="43" spans="1:29" ht="19.5" customHeight="1">
      <c r="A43" s="465"/>
      <c r="B43" s="475"/>
      <c r="C43" s="476"/>
      <c r="D43" s="476"/>
      <c r="E43" s="476"/>
      <c r="F43" s="476"/>
      <c r="G43" s="476"/>
      <c r="H43" s="476"/>
      <c r="I43" s="477"/>
      <c r="J43" s="235"/>
      <c r="K43" s="102"/>
      <c r="L43" s="102"/>
      <c r="M43" s="101"/>
      <c r="N43" s="82"/>
      <c r="O43" s="82"/>
      <c r="P43" s="95"/>
      <c r="X43" s="111"/>
      <c r="Y43" s="112"/>
      <c r="Z43" s="112"/>
      <c r="AA43" s="113"/>
      <c r="AB43" s="113"/>
      <c r="AC43" s="78"/>
    </row>
    <row r="44" spans="1:29" ht="19.5" customHeight="1" thickBot="1">
      <c r="A44" s="179"/>
      <c r="B44" s="83"/>
      <c r="C44" s="83"/>
      <c r="D44" s="83"/>
      <c r="E44" s="83"/>
      <c r="F44" s="83"/>
      <c r="G44" s="83"/>
      <c r="H44" s="83"/>
      <c r="I44" s="83"/>
      <c r="J44" s="91"/>
      <c r="K44" s="85"/>
      <c r="L44" s="85"/>
      <c r="M44" s="87"/>
      <c r="N44" s="343"/>
      <c r="O44" s="343"/>
      <c r="P44" s="344"/>
      <c r="X44" s="111"/>
      <c r="Y44" s="112"/>
      <c r="Z44" s="112"/>
      <c r="AA44" s="113"/>
      <c r="AB44" s="113"/>
      <c r="AC44" s="78"/>
    </row>
    <row r="45" spans="1:29" ht="19.5" customHeight="1" thickTop="1">
      <c r="A45" s="179"/>
      <c r="B45" s="83"/>
      <c r="C45" s="83"/>
      <c r="D45" s="83"/>
      <c r="E45" s="83"/>
      <c r="F45" s="83"/>
      <c r="G45" s="83"/>
      <c r="H45" s="83"/>
      <c r="I45" s="83"/>
      <c r="J45" s="91"/>
      <c r="K45" s="85"/>
      <c r="L45" s="85"/>
      <c r="M45" s="341"/>
      <c r="N45" s="82"/>
      <c r="O45" s="82">
        <v>6</v>
      </c>
      <c r="P45" s="85">
        <v>4</v>
      </c>
      <c r="Q45" s="85">
        <v>3</v>
      </c>
      <c r="X45" s="111"/>
      <c r="Y45" s="112"/>
      <c r="Z45" s="112"/>
      <c r="AA45" s="113"/>
      <c r="AB45" s="113"/>
      <c r="AC45" s="78"/>
    </row>
    <row r="46" spans="1:29" ht="19.5" customHeight="1" thickBot="1">
      <c r="A46" s="465" t="s">
        <v>37</v>
      </c>
      <c r="B46" s="492" t="s">
        <v>57</v>
      </c>
      <c r="C46" s="493"/>
      <c r="D46" s="493"/>
      <c r="E46" s="493"/>
      <c r="F46" s="493"/>
      <c r="G46" s="493"/>
      <c r="H46" s="493"/>
      <c r="I46" s="94"/>
      <c r="J46" s="347"/>
      <c r="K46" s="325"/>
      <c r="L46" s="325"/>
      <c r="M46" s="348"/>
      <c r="N46" s="82"/>
      <c r="O46" s="82"/>
      <c r="X46" s="111"/>
      <c r="Y46" s="112"/>
      <c r="Z46" s="112"/>
      <c r="AA46" s="113"/>
      <c r="AB46" s="113"/>
      <c r="AC46" s="78"/>
    </row>
    <row r="47" spans="1:29" ht="19.5" customHeight="1" thickTop="1">
      <c r="A47" s="465"/>
      <c r="B47" s="494"/>
      <c r="C47" s="495"/>
      <c r="D47" s="495"/>
      <c r="E47" s="495"/>
      <c r="F47" s="495"/>
      <c r="G47" s="495"/>
      <c r="H47" s="495"/>
      <c r="I47" s="90"/>
      <c r="J47" s="91">
        <v>7</v>
      </c>
      <c r="M47" s="82"/>
      <c r="N47" s="82"/>
      <c r="O47" s="82"/>
      <c r="X47" s="111"/>
      <c r="Y47" s="112"/>
      <c r="Z47" s="112"/>
      <c r="AA47" s="113"/>
      <c r="AB47" s="113"/>
      <c r="AC47" s="78"/>
    </row>
    <row r="48" spans="1:29" ht="19.5" customHeight="1">
      <c r="A48" s="179"/>
      <c r="B48" s="83"/>
      <c r="C48" s="83"/>
      <c r="D48" s="83"/>
      <c r="E48" s="83"/>
      <c r="F48" s="83"/>
      <c r="G48" s="83"/>
      <c r="H48" s="83"/>
      <c r="I48" s="83"/>
      <c r="J48" s="91"/>
      <c r="M48" s="82"/>
      <c r="N48" s="82"/>
      <c r="O48" s="82"/>
      <c r="X48" s="111"/>
      <c r="Y48" s="112"/>
      <c r="Z48" s="112"/>
      <c r="AA48" s="113"/>
      <c r="AB48" s="113"/>
      <c r="AC48" s="78"/>
    </row>
    <row r="49" spans="1:29" ht="19.5" customHeight="1">
      <c r="A49" s="77"/>
      <c r="B49" s="77"/>
      <c r="C49" s="88"/>
      <c r="D49" s="88"/>
      <c r="E49" s="88"/>
      <c r="F49" s="88"/>
      <c r="G49" s="88"/>
      <c r="H49" s="472" t="s">
        <v>118</v>
      </c>
      <c r="I49" s="473"/>
      <c r="J49" s="473"/>
      <c r="K49" s="473"/>
      <c r="L49" s="473"/>
      <c r="M49" s="473"/>
      <c r="N49" s="473"/>
      <c r="O49" s="474"/>
      <c r="P49" s="80">
        <v>3</v>
      </c>
      <c r="Q49" s="77"/>
      <c r="R49" s="77"/>
      <c r="S49" s="107"/>
      <c r="T49" s="97"/>
      <c r="U49" s="83"/>
      <c r="V49" s="83"/>
      <c r="W49" s="107"/>
      <c r="X49" s="107"/>
      <c r="Y49" s="112"/>
      <c r="Z49" s="112"/>
      <c r="AA49" s="110"/>
      <c r="AB49" s="110"/>
      <c r="AC49" s="78"/>
    </row>
    <row r="50" spans="1:28" ht="19.5" customHeight="1">
      <c r="A50" s="176"/>
      <c r="B50" s="88"/>
      <c r="C50" s="88"/>
      <c r="D50" s="88"/>
      <c r="E50" s="88"/>
      <c r="F50" s="88"/>
      <c r="G50" s="88"/>
      <c r="H50" s="475"/>
      <c r="I50" s="476"/>
      <c r="J50" s="476"/>
      <c r="K50" s="476"/>
      <c r="L50" s="476"/>
      <c r="M50" s="476"/>
      <c r="N50" s="476"/>
      <c r="O50" s="477"/>
      <c r="P50" s="232"/>
      <c r="Q50" s="232"/>
      <c r="R50" s="232"/>
      <c r="S50" s="236"/>
      <c r="T50" s="107"/>
      <c r="U50" s="107"/>
      <c r="V50" s="107"/>
      <c r="W50" s="233" t="s">
        <v>78</v>
      </c>
      <c r="X50" s="107"/>
      <c r="Y50" s="107"/>
      <c r="Z50" s="107"/>
      <c r="AA50" s="110"/>
      <c r="AB50" s="110"/>
    </row>
    <row r="51" spans="1:31" ht="19.5" customHeight="1" thickBot="1">
      <c r="A51" s="176"/>
      <c r="C51" s="88"/>
      <c r="D51" s="237" t="s">
        <v>79</v>
      </c>
      <c r="E51" s="88"/>
      <c r="F51" s="88"/>
      <c r="G51" s="88"/>
      <c r="H51" s="88"/>
      <c r="I51" s="88"/>
      <c r="J51" s="83"/>
      <c r="K51" s="83"/>
      <c r="L51" s="83"/>
      <c r="M51" s="83"/>
      <c r="N51" s="83"/>
      <c r="O51" s="83"/>
      <c r="P51" s="83"/>
      <c r="Q51" s="83"/>
      <c r="R51" s="83"/>
      <c r="S51" s="228"/>
      <c r="T51" s="349"/>
      <c r="U51" s="107"/>
      <c r="V51" s="107"/>
      <c r="W51" s="472" t="s">
        <v>119</v>
      </c>
      <c r="X51" s="473"/>
      <c r="Y51" s="473"/>
      <c r="Z51" s="473"/>
      <c r="AA51" s="473"/>
      <c r="AB51" s="473"/>
      <c r="AC51" s="473"/>
      <c r="AD51" s="474"/>
      <c r="AE51" s="355"/>
    </row>
    <row r="52" spans="1:31" ht="19.5" customHeight="1" thickTop="1">
      <c r="A52" s="176"/>
      <c r="B52" s="88"/>
      <c r="C52" s="88"/>
      <c r="D52" s="88"/>
      <c r="E52" s="88"/>
      <c r="F52" s="88"/>
      <c r="G52" s="88"/>
      <c r="H52" s="88"/>
      <c r="I52" s="88"/>
      <c r="J52" s="83"/>
      <c r="K52" s="83"/>
      <c r="L52" s="83"/>
      <c r="M52" s="83"/>
      <c r="N52" s="83"/>
      <c r="O52" s="83"/>
      <c r="P52" s="83"/>
      <c r="Q52" s="83"/>
      <c r="R52" s="83"/>
      <c r="S52" s="352"/>
      <c r="T52" s="350"/>
      <c r="U52" s="350"/>
      <c r="V52" s="351"/>
      <c r="W52" s="475"/>
      <c r="X52" s="476"/>
      <c r="Y52" s="476"/>
      <c r="Z52" s="476"/>
      <c r="AA52" s="476"/>
      <c r="AB52" s="476"/>
      <c r="AC52" s="476"/>
      <c r="AD52" s="477"/>
      <c r="AE52" s="355"/>
    </row>
    <row r="53" spans="1:28" ht="19.5" customHeight="1" thickBot="1">
      <c r="A53" s="176"/>
      <c r="B53" s="88"/>
      <c r="C53" s="88"/>
      <c r="D53" s="88"/>
      <c r="E53" s="88"/>
      <c r="F53" s="88"/>
      <c r="G53" s="88"/>
      <c r="H53" s="472" t="s">
        <v>119</v>
      </c>
      <c r="I53" s="473"/>
      <c r="J53" s="473"/>
      <c r="K53" s="473"/>
      <c r="L53" s="473"/>
      <c r="M53" s="473"/>
      <c r="N53" s="473"/>
      <c r="O53" s="474"/>
      <c r="P53" s="353"/>
      <c r="Q53" s="353"/>
      <c r="R53" s="353"/>
      <c r="S53" s="354"/>
      <c r="T53" s="107"/>
      <c r="U53" s="107"/>
      <c r="V53" s="107"/>
      <c r="W53" s="107"/>
      <c r="X53" s="107"/>
      <c r="Y53" s="107"/>
      <c r="Z53" s="107"/>
      <c r="AA53" s="110"/>
      <c r="AB53" s="110"/>
    </row>
    <row r="54" spans="1:28" ht="19.5" customHeight="1" thickTop="1">
      <c r="A54" s="176"/>
      <c r="B54" s="88"/>
      <c r="C54" s="88"/>
      <c r="D54" s="88"/>
      <c r="E54" s="88"/>
      <c r="F54" s="88"/>
      <c r="G54" s="88"/>
      <c r="H54" s="475"/>
      <c r="I54" s="476"/>
      <c r="J54" s="476"/>
      <c r="K54" s="476"/>
      <c r="L54" s="476"/>
      <c r="M54" s="476"/>
      <c r="N54" s="476"/>
      <c r="O54" s="477"/>
      <c r="P54" s="83">
        <v>6</v>
      </c>
      <c r="Q54" s="83"/>
      <c r="R54" s="83"/>
      <c r="S54" s="107"/>
      <c r="T54" s="107"/>
      <c r="U54" s="107"/>
      <c r="V54" s="107"/>
      <c r="W54" s="107"/>
      <c r="X54" s="107"/>
      <c r="Y54" s="107"/>
      <c r="Z54" s="107"/>
      <c r="AA54" s="110"/>
      <c r="AB54" s="110"/>
    </row>
    <row r="55" spans="1:28" ht="19.5" customHeight="1" thickBot="1">
      <c r="A55" s="176"/>
      <c r="B55" s="244" t="s">
        <v>40</v>
      </c>
      <c r="C55" s="245"/>
      <c r="D55" s="245"/>
      <c r="E55" s="245"/>
      <c r="F55" s="245"/>
      <c r="G55" s="88"/>
      <c r="H55" s="88"/>
      <c r="I55" s="88"/>
      <c r="J55" s="83"/>
      <c r="K55" s="83"/>
      <c r="L55" s="83"/>
      <c r="M55" s="83"/>
      <c r="N55" s="83"/>
      <c r="O55" s="83"/>
      <c r="P55" s="83"/>
      <c r="Q55" s="83"/>
      <c r="R55" s="83"/>
      <c r="S55" s="107"/>
      <c r="T55" s="107"/>
      <c r="U55" s="107"/>
      <c r="V55" s="107"/>
      <c r="W55" s="107"/>
      <c r="X55" s="107"/>
      <c r="Y55" s="107"/>
      <c r="Z55" s="107"/>
      <c r="AA55" s="110"/>
      <c r="AB55" s="110"/>
    </row>
    <row r="56" spans="1:28" ht="19.5" customHeight="1" thickTop="1">
      <c r="A56" s="176"/>
      <c r="B56" s="246"/>
      <c r="C56" s="88"/>
      <c r="D56" s="88"/>
      <c r="E56" s="88"/>
      <c r="F56" s="88"/>
      <c r="G56" s="88"/>
      <c r="H56" s="88"/>
      <c r="I56" s="88"/>
      <c r="J56" s="83"/>
      <c r="K56" s="83"/>
      <c r="L56" s="83"/>
      <c r="M56" s="83"/>
      <c r="N56" s="83"/>
      <c r="O56" s="83"/>
      <c r="P56" s="83"/>
      <c r="Q56" s="83"/>
      <c r="R56" s="83"/>
      <c r="S56" s="107"/>
      <c r="T56" s="107"/>
      <c r="U56" s="107"/>
      <c r="V56" s="107"/>
      <c r="W56" s="107"/>
      <c r="X56" s="107"/>
      <c r="Y56" s="107"/>
      <c r="Z56" s="107"/>
      <c r="AA56" s="110"/>
      <c r="AB56" s="110"/>
    </row>
    <row r="57" spans="1:28" ht="19.5" customHeight="1">
      <c r="A57" s="239" t="s">
        <v>80</v>
      </c>
      <c r="B57" s="106"/>
      <c r="C57" s="88"/>
      <c r="D57" s="88"/>
      <c r="E57" s="88"/>
      <c r="F57" s="88"/>
      <c r="G57" s="88"/>
      <c r="H57" s="88"/>
      <c r="I57" s="88"/>
      <c r="J57" s="83"/>
      <c r="K57" s="83"/>
      <c r="L57" s="83"/>
      <c r="M57" s="82"/>
      <c r="N57" s="82"/>
      <c r="O57" s="82"/>
      <c r="P57" s="82"/>
      <c r="Q57" s="82"/>
      <c r="R57" s="82"/>
      <c r="S57" s="82"/>
      <c r="T57" s="107"/>
      <c r="U57" s="107"/>
      <c r="V57" s="107"/>
      <c r="W57" s="107"/>
      <c r="X57" s="107"/>
      <c r="Y57" s="107"/>
      <c r="Z57" s="107"/>
      <c r="AA57" s="110"/>
      <c r="AB57" s="110"/>
    </row>
    <row r="58" spans="1:28" ht="19.5" customHeight="1">
      <c r="A58" s="238"/>
      <c r="B58" s="88"/>
      <c r="C58" s="88"/>
      <c r="D58" s="88"/>
      <c r="E58" s="88"/>
      <c r="F58" s="88"/>
      <c r="G58" s="88"/>
      <c r="H58" s="88"/>
      <c r="I58" s="88"/>
      <c r="J58" s="83"/>
      <c r="K58" s="83"/>
      <c r="L58" s="83"/>
      <c r="M58" s="82"/>
      <c r="N58" s="82"/>
      <c r="O58" s="82"/>
      <c r="P58" s="82"/>
      <c r="Q58" s="82"/>
      <c r="R58" s="82"/>
      <c r="S58" s="82"/>
      <c r="T58" s="107"/>
      <c r="U58" s="107"/>
      <c r="V58" s="107"/>
      <c r="W58" s="107"/>
      <c r="X58" s="107"/>
      <c r="Y58" s="107"/>
      <c r="Z58" s="107"/>
      <c r="AA58" s="110"/>
      <c r="AB58" s="110"/>
    </row>
    <row r="59" spans="1:28" ht="19.5" customHeight="1">
      <c r="A59" s="465"/>
      <c r="B59" s="478" t="s">
        <v>64</v>
      </c>
      <c r="C59" s="479"/>
      <c r="D59" s="479"/>
      <c r="E59" s="479"/>
      <c r="F59" s="479"/>
      <c r="G59" s="479"/>
      <c r="H59" s="479"/>
      <c r="I59" s="480"/>
      <c r="J59" s="83">
        <v>0</v>
      </c>
      <c r="K59" s="83"/>
      <c r="L59" s="83"/>
      <c r="M59" s="82"/>
      <c r="N59" s="82"/>
      <c r="O59" s="82"/>
      <c r="P59" s="82"/>
      <c r="Q59" s="77"/>
      <c r="R59" s="77"/>
      <c r="S59" s="82"/>
      <c r="U59" s="77"/>
      <c r="X59" s="92"/>
      <c r="Y59" s="83"/>
      <c r="Z59" s="83"/>
      <c r="AA59" s="79"/>
      <c r="AB59" s="79"/>
    </row>
    <row r="60" spans="1:28" ht="19.5" customHeight="1">
      <c r="A60" s="465"/>
      <c r="B60" s="481"/>
      <c r="C60" s="482"/>
      <c r="D60" s="482"/>
      <c r="E60" s="482"/>
      <c r="F60" s="482"/>
      <c r="G60" s="482"/>
      <c r="H60" s="482"/>
      <c r="I60" s="483"/>
      <c r="J60" s="93"/>
      <c r="K60" s="94"/>
      <c r="L60" s="83"/>
      <c r="M60" s="82"/>
      <c r="N60" s="82"/>
      <c r="O60" s="82"/>
      <c r="P60" s="82"/>
      <c r="Q60" s="82"/>
      <c r="R60" s="82"/>
      <c r="S60" s="82"/>
      <c r="X60" s="92"/>
      <c r="Y60" s="83"/>
      <c r="Z60" s="83"/>
      <c r="AA60" s="79"/>
      <c r="AB60" s="79"/>
    </row>
    <row r="61" spans="1:28" ht="19.5" customHeight="1" thickBot="1">
      <c r="A61" s="179"/>
      <c r="B61" s="79"/>
      <c r="C61" s="79"/>
      <c r="D61" s="79"/>
      <c r="E61" s="79"/>
      <c r="F61" s="79"/>
      <c r="G61" s="79"/>
      <c r="H61" s="79"/>
      <c r="I61" s="79"/>
      <c r="J61" s="85"/>
      <c r="K61" s="95"/>
      <c r="L61" s="327"/>
      <c r="M61" s="82"/>
      <c r="N61" s="82"/>
      <c r="O61" s="478" t="s">
        <v>65</v>
      </c>
      <c r="P61" s="479"/>
      <c r="Q61" s="479"/>
      <c r="R61" s="479"/>
      <c r="S61" s="479"/>
      <c r="T61" s="479"/>
      <c r="U61" s="479"/>
      <c r="V61" s="480"/>
      <c r="X61" s="107"/>
      <c r="Y61" s="107"/>
      <c r="Z61" s="107"/>
      <c r="AA61" s="110"/>
      <c r="AB61" s="110"/>
    </row>
    <row r="62" spans="1:28" ht="19.5" customHeight="1" thickTop="1">
      <c r="A62" s="179"/>
      <c r="B62" s="79"/>
      <c r="C62" s="79"/>
      <c r="D62" s="79"/>
      <c r="E62" s="79"/>
      <c r="F62" s="79"/>
      <c r="G62" s="79"/>
      <c r="H62" s="79"/>
      <c r="I62" s="79"/>
      <c r="J62" s="85"/>
      <c r="K62" s="322"/>
      <c r="L62" s="328"/>
      <c r="M62" s="320"/>
      <c r="N62" s="324"/>
      <c r="O62" s="481"/>
      <c r="P62" s="482"/>
      <c r="Q62" s="482"/>
      <c r="R62" s="482"/>
      <c r="S62" s="482"/>
      <c r="T62" s="482"/>
      <c r="U62" s="482"/>
      <c r="V62" s="483"/>
      <c r="W62" s="103"/>
      <c r="X62" s="107"/>
      <c r="Y62" s="107"/>
      <c r="Z62" s="107"/>
      <c r="AA62" s="110"/>
      <c r="AB62" s="110"/>
    </row>
    <row r="63" spans="1:28" ht="19.5" customHeight="1" thickBot="1">
      <c r="A63" s="465"/>
      <c r="B63" s="478" t="s">
        <v>65</v>
      </c>
      <c r="C63" s="479"/>
      <c r="D63" s="479"/>
      <c r="E63" s="479"/>
      <c r="F63" s="479"/>
      <c r="G63" s="479"/>
      <c r="H63" s="479"/>
      <c r="I63" s="480"/>
      <c r="J63" s="325"/>
      <c r="K63" s="326"/>
      <c r="L63" s="85"/>
      <c r="M63" s="82"/>
      <c r="N63" s="78"/>
      <c r="O63" s="78"/>
      <c r="Q63" s="227"/>
      <c r="R63" s="227"/>
      <c r="S63" s="227"/>
      <c r="W63" s="95"/>
      <c r="X63" s="107"/>
      <c r="Y63" s="107"/>
      <c r="Z63" s="107"/>
      <c r="AA63" s="110"/>
      <c r="AB63" s="110"/>
    </row>
    <row r="64" spans="1:28" ht="19.5" customHeight="1" thickTop="1">
      <c r="A64" s="465"/>
      <c r="B64" s="481"/>
      <c r="C64" s="482"/>
      <c r="D64" s="482"/>
      <c r="E64" s="482"/>
      <c r="F64" s="482"/>
      <c r="G64" s="482"/>
      <c r="H64" s="482"/>
      <c r="I64" s="483"/>
      <c r="J64" s="85">
        <v>8</v>
      </c>
      <c r="K64" s="85"/>
      <c r="L64" s="85"/>
      <c r="M64" s="88"/>
      <c r="N64" s="88"/>
      <c r="O64" s="88"/>
      <c r="W64" s="95"/>
      <c r="X64" s="107"/>
      <c r="Y64" s="107"/>
      <c r="Z64" s="107"/>
      <c r="AA64" s="110"/>
      <c r="AB64" s="110"/>
    </row>
    <row r="65" spans="2:28" ht="19.5" customHeight="1">
      <c r="B65" s="82"/>
      <c r="J65" s="85"/>
      <c r="K65" s="78"/>
      <c r="L65" s="78"/>
      <c r="M65" s="82"/>
      <c r="N65" s="88"/>
      <c r="O65" s="96"/>
      <c r="W65" s="95"/>
      <c r="X65" s="107"/>
      <c r="Y65" s="107"/>
      <c r="Z65" s="107"/>
      <c r="AA65" s="110"/>
      <c r="AB65" s="110"/>
    </row>
    <row r="66" spans="1:28" ht="19.5" customHeight="1">
      <c r="A66" s="241" t="s">
        <v>81</v>
      </c>
      <c r="B66" s="242"/>
      <c r="J66" s="85"/>
      <c r="K66" s="78"/>
      <c r="L66" s="78"/>
      <c r="M66" s="88"/>
      <c r="N66" s="88"/>
      <c r="O66" s="88"/>
      <c r="W66" s="95"/>
      <c r="X66" s="111"/>
      <c r="Y66" s="107"/>
      <c r="Z66" s="107"/>
      <c r="AA66" s="110"/>
      <c r="AB66" s="110"/>
    </row>
    <row r="67" spans="10:28" ht="19.5" customHeight="1">
      <c r="J67" s="85"/>
      <c r="K67" s="78"/>
      <c r="L67" s="78"/>
      <c r="M67" s="88"/>
      <c r="N67" s="88"/>
      <c r="O67" s="88"/>
      <c r="W67" s="95"/>
      <c r="X67" s="111"/>
      <c r="Y67" s="107"/>
      <c r="Z67" s="107"/>
      <c r="AA67" s="110"/>
      <c r="AB67" s="110"/>
    </row>
    <row r="68" spans="1:29" ht="19.5" customHeight="1">
      <c r="A68" s="465"/>
      <c r="B68" s="478" t="s">
        <v>64</v>
      </c>
      <c r="C68" s="479"/>
      <c r="D68" s="479"/>
      <c r="E68" s="479"/>
      <c r="F68" s="479"/>
      <c r="G68" s="479"/>
      <c r="H68" s="479"/>
      <c r="I68" s="480"/>
      <c r="J68" s="85">
        <v>2</v>
      </c>
      <c r="K68" s="85"/>
      <c r="L68" s="85"/>
      <c r="M68" s="82"/>
      <c r="N68" s="88"/>
      <c r="O68" s="82"/>
      <c r="W68" s="95"/>
      <c r="X68" s="111"/>
      <c r="Y68" s="112"/>
      <c r="Z68" s="463" t="s">
        <v>76</v>
      </c>
      <c r="AA68" s="463"/>
      <c r="AB68" s="234"/>
      <c r="AC68" s="78"/>
    </row>
    <row r="69" spans="1:29" ht="19.5" customHeight="1">
      <c r="A69" s="465"/>
      <c r="B69" s="481"/>
      <c r="C69" s="482"/>
      <c r="D69" s="482"/>
      <c r="E69" s="482"/>
      <c r="F69" s="482"/>
      <c r="G69" s="482"/>
      <c r="H69" s="482"/>
      <c r="I69" s="483"/>
      <c r="J69" s="93"/>
      <c r="K69" s="94"/>
      <c r="L69" s="83"/>
      <c r="M69" s="82"/>
      <c r="N69" s="82"/>
      <c r="O69" s="82"/>
      <c r="W69" s="95"/>
      <c r="X69" s="111"/>
      <c r="Y69" s="112"/>
      <c r="Z69" s="463"/>
      <c r="AA69" s="463"/>
      <c r="AB69" s="234"/>
      <c r="AC69" s="78"/>
    </row>
    <row r="70" spans="1:33" ht="19.5" customHeight="1" thickBot="1">
      <c r="A70" s="179"/>
      <c r="B70" s="79"/>
      <c r="C70" s="79"/>
      <c r="D70" s="79"/>
      <c r="E70" s="79"/>
      <c r="F70" s="79"/>
      <c r="G70" s="79"/>
      <c r="H70" s="79"/>
      <c r="I70" s="79"/>
      <c r="J70" s="85"/>
      <c r="K70" s="95"/>
      <c r="L70" s="327"/>
      <c r="M70" s="82"/>
      <c r="N70" s="82"/>
      <c r="O70" s="478" t="s">
        <v>65</v>
      </c>
      <c r="P70" s="479"/>
      <c r="Q70" s="479"/>
      <c r="R70" s="479"/>
      <c r="S70" s="479"/>
      <c r="T70" s="479"/>
      <c r="U70" s="479"/>
      <c r="V70" s="480"/>
      <c r="W70" s="99"/>
      <c r="X70" s="230"/>
      <c r="Y70" s="231"/>
      <c r="Z70" s="478" t="s">
        <v>65</v>
      </c>
      <c r="AA70" s="479"/>
      <c r="AB70" s="479"/>
      <c r="AC70" s="479"/>
      <c r="AD70" s="479"/>
      <c r="AE70" s="479"/>
      <c r="AF70" s="479"/>
      <c r="AG70" s="480"/>
    </row>
    <row r="71" spans="1:33" ht="19.5" customHeight="1" thickTop="1">
      <c r="A71" s="179"/>
      <c r="B71" s="79"/>
      <c r="C71" s="79"/>
      <c r="D71" s="79"/>
      <c r="E71" s="79"/>
      <c r="F71" s="79"/>
      <c r="G71" s="79"/>
      <c r="H71" s="79"/>
      <c r="I71" s="79"/>
      <c r="J71" s="85"/>
      <c r="K71" s="322"/>
      <c r="L71" s="328"/>
      <c r="M71" s="320"/>
      <c r="N71" s="324"/>
      <c r="O71" s="481"/>
      <c r="P71" s="482"/>
      <c r="Q71" s="482"/>
      <c r="R71" s="482"/>
      <c r="S71" s="482"/>
      <c r="T71" s="482"/>
      <c r="U71" s="482"/>
      <c r="V71" s="483"/>
      <c r="W71" s="103"/>
      <c r="X71" s="111"/>
      <c r="Y71" s="112"/>
      <c r="Z71" s="481"/>
      <c r="AA71" s="482"/>
      <c r="AB71" s="482"/>
      <c r="AC71" s="482"/>
      <c r="AD71" s="482"/>
      <c r="AE71" s="482"/>
      <c r="AF71" s="482"/>
      <c r="AG71" s="483"/>
    </row>
    <row r="72" spans="1:29" ht="19.5" customHeight="1" thickBot="1">
      <c r="A72" s="465"/>
      <c r="B72" s="478" t="s">
        <v>65</v>
      </c>
      <c r="C72" s="479"/>
      <c r="D72" s="479"/>
      <c r="E72" s="479"/>
      <c r="F72" s="479"/>
      <c r="G72" s="479"/>
      <c r="H72" s="479"/>
      <c r="I72" s="480"/>
      <c r="J72" s="325"/>
      <c r="K72" s="326"/>
      <c r="L72" s="85"/>
      <c r="M72" s="82"/>
      <c r="N72" s="78"/>
      <c r="O72" s="78"/>
      <c r="Q72" s="227"/>
      <c r="R72" s="227"/>
      <c r="S72" s="227"/>
      <c r="W72" s="95"/>
      <c r="X72" s="111"/>
      <c r="Y72" s="112"/>
      <c r="Z72" s="112"/>
      <c r="AA72" s="113"/>
      <c r="AB72" s="113"/>
      <c r="AC72" s="78"/>
    </row>
    <row r="73" spans="1:29" ht="19.5" customHeight="1" thickTop="1">
      <c r="A73" s="465"/>
      <c r="B73" s="481"/>
      <c r="C73" s="482"/>
      <c r="D73" s="482"/>
      <c r="E73" s="482"/>
      <c r="F73" s="482"/>
      <c r="G73" s="482"/>
      <c r="H73" s="482"/>
      <c r="I73" s="483"/>
      <c r="J73" s="83">
        <v>3</v>
      </c>
      <c r="K73" s="83"/>
      <c r="L73" s="83"/>
      <c r="M73" s="82"/>
      <c r="N73" s="88"/>
      <c r="O73" s="82"/>
      <c r="P73" s="82"/>
      <c r="Q73" s="82"/>
      <c r="R73" s="82"/>
      <c r="S73" s="107"/>
      <c r="T73" s="97"/>
      <c r="U73" s="83"/>
      <c r="V73" s="83"/>
      <c r="W73" s="228"/>
      <c r="X73" s="107"/>
      <c r="Y73" s="112"/>
      <c r="Z73" s="112"/>
      <c r="AA73" s="110"/>
      <c r="AB73" s="110"/>
      <c r="AC73" s="78"/>
    </row>
    <row r="74" spans="1:29" ht="19.5" customHeight="1">
      <c r="A74" s="176"/>
      <c r="B74" s="88"/>
      <c r="C74" s="88"/>
      <c r="D74" s="88"/>
      <c r="E74" s="88"/>
      <c r="F74" s="88"/>
      <c r="G74" s="88"/>
      <c r="H74" s="88"/>
      <c r="I74" s="88"/>
      <c r="J74" s="83"/>
      <c r="K74" s="83"/>
      <c r="L74" s="83"/>
      <c r="M74" s="82"/>
      <c r="N74" s="88"/>
      <c r="O74" s="82"/>
      <c r="P74" s="82"/>
      <c r="Q74" s="82"/>
      <c r="R74" s="82"/>
      <c r="S74" s="107"/>
      <c r="T74" s="97"/>
      <c r="U74" s="83"/>
      <c r="V74" s="83"/>
      <c r="W74" s="228"/>
      <c r="X74" s="107"/>
      <c r="Y74" s="112"/>
      <c r="Z74" s="112"/>
      <c r="AA74" s="110"/>
      <c r="AB74" s="110"/>
      <c r="AC74" s="78"/>
    </row>
    <row r="75" spans="1:29" ht="19.5" customHeight="1">
      <c r="A75" s="239" t="s">
        <v>82</v>
      </c>
      <c r="B75" s="240"/>
      <c r="C75" s="88"/>
      <c r="D75" s="88"/>
      <c r="E75" s="88"/>
      <c r="F75" s="88"/>
      <c r="G75" s="88"/>
      <c r="H75" s="88"/>
      <c r="I75" s="88"/>
      <c r="J75" s="83"/>
      <c r="K75" s="83"/>
      <c r="L75" s="83"/>
      <c r="M75" s="82"/>
      <c r="N75" s="88"/>
      <c r="O75" s="82"/>
      <c r="P75" s="82"/>
      <c r="Q75" s="82"/>
      <c r="R75" s="82"/>
      <c r="S75" s="107"/>
      <c r="T75" s="97"/>
      <c r="U75" s="83"/>
      <c r="V75" s="83"/>
      <c r="W75" s="228"/>
      <c r="X75" s="107"/>
      <c r="Y75" s="112"/>
      <c r="Z75" s="112"/>
      <c r="AA75" s="110"/>
      <c r="AB75" s="110"/>
      <c r="AC75" s="78"/>
    </row>
    <row r="76" spans="1:29" ht="19.5" customHeight="1">
      <c r="A76" s="176"/>
      <c r="B76" s="88"/>
      <c r="C76" s="88"/>
      <c r="D76" s="88"/>
      <c r="E76" s="88"/>
      <c r="F76" s="88"/>
      <c r="G76" s="88"/>
      <c r="H76" s="88"/>
      <c r="I76" s="88"/>
      <c r="J76" s="83"/>
      <c r="K76" s="83"/>
      <c r="L76" s="83"/>
      <c r="M76" s="82"/>
      <c r="N76" s="88"/>
      <c r="O76" s="82"/>
      <c r="P76" s="82"/>
      <c r="Q76" s="82"/>
      <c r="R76" s="82"/>
      <c r="S76" s="107"/>
      <c r="T76" s="97"/>
      <c r="U76" s="83"/>
      <c r="V76" s="83"/>
      <c r="W76" s="228"/>
      <c r="X76" s="107"/>
      <c r="Y76" s="112"/>
      <c r="Z76" s="112"/>
      <c r="AA76" s="110"/>
      <c r="AB76" s="110"/>
      <c r="AC76" s="78"/>
    </row>
    <row r="77" spans="1:29" ht="19.5" customHeight="1">
      <c r="A77" s="465"/>
      <c r="B77" s="478" t="s">
        <v>64</v>
      </c>
      <c r="C77" s="479"/>
      <c r="D77" s="479"/>
      <c r="E77" s="479"/>
      <c r="F77" s="479"/>
      <c r="G77" s="479"/>
      <c r="H77" s="479"/>
      <c r="I77" s="480"/>
      <c r="J77" s="83">
        <v>2</v>
      </c>
      <c r="K77" s="83"/>
      <c r="L77" s="83"/>
      <c r="M77" s="82"/>
      <c r="N77" s="88"/>
      <c r="O77" s="82"/>
      <c r="P77" s="82"/>
      <c r="Q77" s="82"/>
      <c r="R77" s="82"/>
      <c r="S77" s="107"/>
      <c r="T77" s="97"/>
      <c r="U77" s="83"/>
      <c r="V77" s="83"/>
      <c r="W77" s="228"/>
      <c r="X77" s="107"/>
      <c r="Y77" s="112"/>
      <c r="Z77" s="112"/>
      <c r="AA77" s="110"/>
      <c r="AB77" s="110"/>
      <c r="AC77" s="78"/>
    </row>
    <row r="78" spans="1:29" ht="19.5" customHeight="1">
      <c r="A78" s="465"/>
      <c r="B78" s="481"/>
      <c r="C78" s="482"/>
      <c r="D78" s="482"/>
      <c r="E78" s="482"/>
      <c r="F78" s="482"/>
      <c r="G78" s="482"/>
      <c r="H78" s="482"/>
      <c r="I78" s="483"/>
      <c r="J78" s="93"/>
      <c r="K78" s="94"/>
      <c r="L78" s="83"/>
      <c r="M78" s="82"/>
      <c r="N78" s="88"/>
      <c r="O78" s="82"/>
      <c r="P78" s="82"/>
      <c r="Q78" s="82"/>
      <c r="R78" s="82"/>
      <c r="S78" s="107"/>
      <c r="T78" s="97"/>
      <c r="U78" s="83"/>
      <c r="V78" s="83"/>
      <c r="W78" s="228"/>
      <c r="X78" s="107"/>
      <c r="Y78" s="112"/>
      <c r="Z78" s="112"/>
      <c r="AA78" s="110"/>
      <c r="AB78" s="110"/>
      <c r="AC78" s="78"/>
    </row>
    <row r="79" spans="1:29" ht="19.5" customHeight="1" thickBot="1">
      <c r="A79" s="176"/>
      <c r="B79" s="79"/>
      <c r="C79" s="79"/>
      <c r="D79" s="79"/>
      <c r="E79" s="79"/>
      <c r="F79" s="79"/>
      <c r="G79" s="79"/>
      <c r="H79" s="79"/>
      <c r="I79" s="79"/>
      <c r="J79" s="85"/>
      <c r="K79" s="95"/>
      <c r="L79" s="327"/>
      <c r="M79" s="82"/>
      <c r="N79" s="82"/>
      <c r="O79" s="478" t="s">
        <v>65</v>
      </c>
      <c r="P79" s="479"/>
      <c r="Q79" s="479"/>
      <c r="R79" s="479"/>
      <c r="S79" s="479"/>
      <c r="T79" s="479"/>
      <c r="U79" s="479"/>
      <c r="V79" s="480"/>
      <c r="W79" s="229"/>
      <c r="X79" s="107"/>
      <c r="Y79" s="112"/>
      <c r="Z79" s="112"/>
      <c r="AA79" s="110"/>
      <c r="AB79" s="110"/>
      <c r="AC79" s="78"/>
    </row>
    <row r="80" spans="1:29" ht="19.5" customHeight="1" thickTop="1">
      <c r="A80" s="176"/>
      <c r="B80" s="79"/>
      <c r="C80" s="79"/>
      <c r="D80" s="79"/>
      <c r="E80" s="79"/>
      <c r="F80" s="79"/>
      <c r="G80" s="79"/>
      <c r="H80" s="79"/>
      <c r="I80" s="79"/>
      <c r="J80" s="85"/>
      <c r="K80" s="322"/>
      <c r="L80" s="328"/>
      <c r="M80" s="320"/>
      <c r="N80" s="324"/>
      <c r="O80" s="481"/>
      <c r="P80" s="482"/>
      <c r="Q80" s="482"/>
      <c r="R80" s="482"/>
      <c r="S80" s="482"/>
      <c r="T80" s="482"/>
      <c r="U80" s="482"/>
      <c r="V80" s="483"/>
      <c r="W80" s="107"/>
      <c r="X80" s="107"/>
      <c r="Y80" s="112"/>
      <c r="Z80" s="112"/>
      <c r="AA80" s="110"/>
      <c r="AB80" s="110"/>
      <c r="AC80" s="78"/>
    </row>
    <row r="81" spans="1:29" ht="19.5" customHeight="1" thickBot="1">
      <c r="A81" s="465"/>
      <c r="B81" s="478" t="s">
        <v>65</v>
      </c>
      <c r="C81" s="479"/>
      <c r="D81" s="479"/>
      <c r="E81" s="479"/>
      <c r="F81" s="479"/>
      <c r="G81" s="479"/>
      <c r="H81" s="479"/>
      <c r="I81" s="480"/>
      <c r="J81" s="325"/>
      <c r="K81" s="326"/>
      <c r="L81" s="85"/>
      <c r="M81" s="82"/>
      <c r="N81" s="78"/>
      <c r="O81" s="78"/>
      <c r="Q81" s="227"/>
      <c r="R81" s="227"/>
      <c r="S81" s="227"/>
      <c r="W81" s="107"/>
      <c r="X81" s="107"/>
      <c r="Y81" s="112"/>
      <c r="Z81" s="112"/>
      <c r="AA81" s="110"/>
      <c r="AB81" s="110"/>
      <c r="AC81" s="78"/>
    </row>
    <row r="82" spans="1:29" ht="19.5" customHeight="1" thickTop="1">
      <c r="A82" s="465"/>
      <c r="B82" s="481"/>
      <c r="C82" s="482"/>
      <c r="D82" s="482"/>
      <c r="E82" s="482"/>
      <c r="F82" s="482"/>
      <c r="G82" s="482"/>
      <c r="H82" s="482"/>
      <c r="I82" s="483"/>
      <c r="J82" s="83">
        <v>3</v>
      </c>
      <c r="K82" s="83"/>
      <c r="L82" s="83"/>
      <c r="M82" s="82"/>
      <c r="N82" s="88"/>
      <c r="O82" s="82"/>
      <c r="P82" s="82"/>
      <c r="Q82" s="82"/>
      <c r="R82" s="82"/>
      <c r="S82" s="107"/>
      <c r="T82" s="97"/>
      <c r="U82" s="83"/>
      <c r="V82" s="83"/>
      <c r="W82" s="107"/>
      <c r="X82" s="107"/>
      <c r="Y82" s="112"/>
      <c r="Z82" s="112"/>
      <c r="AA82" s="110"/>
      <c r="AB82" s="110"/>
      <c r="AC82" s="78"/>
    </row>
    <row r="83" spans="1:28" ht="19.5" customHeight="1">
      <c r="A83" s="180"/>
      <c r="B83" s="110"/>
      <c r="C83" s="110"/>
      <c r="D83" s="110"/>
      <c r="E83" s="110"/>
      <c r="F83" s="110"/>
      <c r="G83" s="110"/>
      <c r="H83" s="110"/>
      <c r="I83" s="110"/>
      <c r="J83" s="107"/>
      <c r="K83" s="107"/>
      <c r="L83" s="107"/>
      <c r="M83" s="82"/>
      <c r="N83" s="88"/>
      <c r="O83" s="96"/>
      <c r="P83" s="92"/>
      <c r="Q83" s="83"/>
      <c r="R83" s="83"/>
      <c r="S83" s="107"/>
      <c r="T83" s="107"/>
      <c r="U83" s="107"/>
      <c r="V83" s="107"/>
      <c r="W83" s="107"/>
      <c r="X83" s="107"/>
      <c r="Y83" s="107"/>
      <c r="Z83" s="107"/>
      <c r="AA83" s="110"/>
      <c r="AB83" s="110"/>
    </row>
    <row r="84" spans="1:28" ht="19.5" customHeight="1" thickBot="1">
      <c r="A84" s="176"/>
      <c r="B84" s="244" t="s">
        <v>41</v>
      </c>
      <c r="C84" s="245"/>
      <c r="D84" s="245"/>
      <c r="E84" s="245"/>
      <c r="F84" s="245"/>
      <c r="G84" s="88"/>
      <c r="H84" s="88"/>
      <c r="I84" s="88"/>
      <c r="J84" s="107"/>
      <c r="K84" s="107"/>
      <c r="L84" s="107"/>
      <c r="M84" s="88"/>
      <c r="N84" s="88"/>
      <c r="O84" s="88"/>
      <c r="P84" s="92"/>
      <c r="Q84" s="92"/>
      <c r="R84" s="92"/>
      <c r="S84" s="107"/>
      <c r="T84" s="107"/>
      <c r="U84" s="107"/>
      <c r="V84" s="107"/>
      <c r="W84" s="107"/>
      <c r="X84" s="107"/>
      <c r="Y84" s="107"/>
      <c r="Z84" s="107"/>
      <c r="AA84" s="110"/>
      <c r="AB84" s="110"/>
    </row>
    <row r="85" spans="1:28" ht="19.5" customHeight="1" thickTop="1">
      <c r="A85" s="176"/>
      <c r="B85" s="246"/>
      <c r="C85" s="88"/>
      <c r="D85" s="88"/>
      <c r="E85" s="88"/>
      <c r="F85" s="88"/>
      <c r="G85" s="88"/>
      <c r="H85" s="88"/>
      <c r="I85" s="88"/>
      <c r="J85" s="107"/>
      <c r="K85" s="107"/>
      <c r="L85" s="107"/>
      <c r="M85" s="88"/>
      <c r="N85" s="88"/>
      <c r="O85" s="88"/>
      <c r="P85" s="92"/>
      <c r="Q85" s="92"/>
      <c r="R85" s="92"/>
      <c r="S85" s="107"/>
      <c r="T85" s="107"/>
      <c r="U85" s="107"/>
      <c r="V85" s="107"/>
      <c r="W85" s="107"/>
      <c r="X85" s="107"/>
      <c r="Y85" s="107"/>
      <c r="Z85" s="107"/>
      <c r="AA85" s="110"/>
      <c r="AB85" s="110"/>
    </row>
    <row r="86" spans="1:28" ht="19.5" customHeight="1">
      <c r="A86" s="239" t="s">
        <v>80</v>
      </c>
      <c r="B86" s="106"/>
      <c r="C86" s="88"/>
      <c r="D86" s="88"/>
      <c r="E86" s="88"/>
      <c r="F86" s="88"/>
      <c r="G86" s="88"/>
      <c r="H86" s="88"/>
      <c r="I86" s="88"/>
      <c r="J86" s="83"/>
      <c r="K86" s="83"/>
      <c r="L86" s="83"/>
      <c r="M86" s="82"/>
      <c r="N86" s="82"/>
      <c r="O86" s="82"/>
      <c r="P86" s="82"/>
      <c r="Q86" s="82"/>
      <c r="R86" s="82"/>
      <c r="S86" s="82"/>
      <c r="T86" s="107"/>
      <c r="U86" s="107"/>
      <c r="V86" s="107"/>
      <c r="W86" s="107"/>
      <c r="X86" s="107"/>
      <c r="Y86" s="107"/>
      <c r="Z86" s="107"/>
      <c r="AA86" s="110"/>
      <c r="AB86" s="110"/>
    </row>
    <row r="87" spans="1:28" ht="19.5" customHeight="1">
      <c r="A87" s="238"/>
      <c r="B87" s="88"/>
      <c r="C87" s="88"/>
      <c r="D87" s="88"/>
      <c r="E87" s="88"/>
      <c r="F87" s="88"/>
      <c r="G87" s="88"/>
      <c r="H87" s="88"/>
      <c r="I87" s="88"/>
      <c r="J87" s="83"/>
      <c r="K87" s="83"/>
      <c r="L87" s="83"/>
      <c r="M87" s="82"/>
      <c r="N87" s="82"/>
      <c r="O87" s="82"/>
      <c r="P87" s="82"/>
      <c r="Q87" s="82"/>
      <c r="R87" s="82"/>
      <c r="S87" s="82"/>
      <c r="T87" s="107"/>
      <c r="U87" s="107"/>
      <c r="V87" s="107"/>
      <c r="W87" s="107"/>
      <c r="X87" s="107"/>
      <c r="Y87" s="107"/>
      <c r="Z87" s="107"/>
      <c r="AA87" s="110"/>
      <c r="AB87" s="110"/>
    </row>
    <row r="88" spans="1:28" ht="19.5" customHeight="1">
      <c r="A88" s="465"/>
      <c r="B88" s="478" t="s">
        <v>27</v>
      </c>
      <c r="C88" s="479"/>
      <c r="D88" s="479"/>
      <c r="E88" s="479"/>
      <c r="F88" s="479"/>
      <c r="G88" s="479"/>
      <c r="H88" s="479"/>
      <c r="I88" s="480"/>
      <c r="J88" s="83">
        <v>2</v>
      </c>
      <c r="K88" s="83"/>
      <c r="L88" s="83"/>
      <c r="M88" s="82"/>
      <c r="N88" s="82"/>
      <c r="O88" s="82"/>
      <c r="P88" s="82"/>
      <c r="Q88" s="77"/>
      <c r="R88" s="77"/>
      <c r="S88" s="82"/>
      <c r="U88" s="77"/>
      <c r="X88" s="92"/>
      <c r="Y88" s="83"/>
      <c r="Z88" s="83"/>
      <c r="AA88" s="79"/>
      <c r="AB88" s="79"/>
    </row>
    <row r="89" spans="1:28" ht="19.5" customHeight="1">
      <c r="A89" s="465"/>
      <c r="B89" s="481"/>
      <c r="C89" s="482"/>
      <c r="D89" s="482"/>
      <c r="E89" s="482"/>
      <c r="F89" s="482"/>
      <c r="G89" s="482"/>
      <c r="H89" s="482"/>
      <c r="I89" s="483"/>
      <c r="J89" s="93"/>
      <c r="K89" s="94"/>
      <c r="L89" s="83"/>
      <c r="M89" s="82"/>
      <c r="N89" s="82"/>
      <c r="O89" s="82"/>
      <c r="P89" s="82"/>
      <c r="Q89" s="82"/>
      <c r="R89" s="82"/>
      <c r="S89" s="82"/>
      <c r="X89" s="92"/>
      <c r="Y89" s="83"/>
      <c r="Z89" s="83"/>
      <c r="AA89" s="79"/>
      <c r="AB89" s="79"/>
    </row>
    <row r="90" spans="1:28" ht="19.5" customHeight="1" thickBot="1">
      <c r="A90" s="179"/>
      <c r="B90" s="79"/>
      <c r="C90" s="79"/>
      <c r="D90" s="79"/>
      <c r="E90" s="79"/>
      <c r="F90" s="79"/>
      <c r="G90" s="79"/>
      <c r="H90" s="79"/>
      <c r="I90" s="79"/>
      <c r="J90" s="85"/>
      <c r="K90" s="95"/>
      <c r="L90" s="327"/>
      <c r="M90" s="82"/>
      <c r="N90" s="82"/>
      <c r="O90" s="478" t="s">
        <v>68</v>
      </c>
      <c r="P90" s="479"/>
      <c r="Q90" s="479"/>
      <c r="R90" s="479"/>
      <c r="S90" s="479"/>
      <c r="T90" s="479"/>
      <c r="U90" s="479"/>
      <c r="V90" s="480"/>
      <c r="X90" s="107"/>
      <c r="Y90" s="107"/>
      <c r="Z90" s="107"/>
      <c r="AA90" s="110"/>
      <c r="AB90" s="110"/>
    </row>
    <row r="91" spans="1:28" ht="19.5" customHeight="1" thickTop="1">
      <c r="A91" s="179"/>
      <c r="B91" s="79"/>
      <c r="C91" s="79"/>
      <c r="D91" s="79"/>
      <c r="E91" s="79"/>
      <c r="F91" s="79"/>
      <c r="G91" s="79"/>
      <c r="H91" s="79"/>
      <c r="I91" s="79"/>
      <c r="J91" s="85"/>
      <c r="K91" s="322"/>
      <c r="L91" s="328"/>
      <c r="M91" s="320"/>
      <c r="N91" s="324"/>
      <c r="O91" s="481"/>
      <c r="P91" s="482"/>
      <c r="Q91" s="482"/>
      <c r="R91" s="482"/>
      <c r="S91" s="482"/>
      <c r="T91" s="482"/>
      <c r="U91" s="482"/>
      <c r="V91" s="483"/>
      <c r="W91" s="103"/>
      <c r="X91" s="107"/>
      <c r="Y91" s="107"/>
      <c r="Z91" s="107"/>
      <c r="AA91" s="110"/>
      <c r="AB91" s="110"/>
    </row>
    <row r="92" spans="1:28" ht="19.5" customHeight="1" thickBot="1">
      <c r="A92" s="465"/>
      <c r="B92" s="478" t="s">
        <v>68</v>
      </c>
      <c r="C92" s="479"/>
      <c r="D92" s="479"/>
      <c r="E92" s="479"/>
      <c r="F92" s="479"/>
      <c r="G92" s="479"/>
      <c r="H92" s="479"/>
      <c r="I92" s="480"/>
      <c r="J92" s="325"/>
      <c r="K92" s="326"/>
      <c r="L92" s="85"/>
      <c r="M92" s="82"/>
      <c r="N92" s="78"/>
      <c r="O92" s="78"/>
      <c r="Q92" s="227"/>
      <c r="R92" s="227"/>
      <c r="S92" s="227"/>
      <c r="W92" s="95"/>
      <c r="X92" s="107"/>
      <c r="Y92" s="107"/>
      <c r="Z92" s="107"/>
      <c r="AA92" s="110"/>
      <c r="AB92" s="110"/>
    </row>
    <row r="93" spans="1:28" ht="19.5" customHeight="1" thickTop="1">
      <c r="A93" s="465"/>
      <c r="B93" s="481"/>
      <c r="C93" s="482"/>
      <c r="D93" s="482"/>
      <c r="E93" s="482"/>
      <c r="F93" s="482"/>
      <c r="G93" s="482"/>
      <c r="H93" s="482"/>
      <c r="I93" s="483"/>
      <c r="J93" s="85">
        <v>4</v>
      </c>
      <c r="K93" s="85"/>
      <c r="L93" s="85"/>
      <c r="M93" s="88"/>
      <c r="N93" s="88"/>
      <c r="O93" s="88"/>
      <c r="W93" s="95"/>
      <c r="X93" s="107"/>
      <c r="Y93" s="107"/>
      <c r="Z93" s="107"/>
      <c r="AA93" s="110"/>
      <c r="AB93" s="110"/>
    </row>
    <row r="94" spans="2:28" ht="19.5" customHeight="1">
      <c r="B94" s="82"/>
      <c r="J94" s="85"/>
      <c r="K94" s="78"/>
      <c r="L94" s="78"/>
      <c r="M94" s="82"/>
      <c r="N94" s="88"/>
      <c r="O94" s="96"/>
      <c r="W94" s="95"/>
      <c r="X94" s="107"/>
      <c r="Y94" s="107"/>
      <c r="Z94" s="107"/>
      <c r="AA94" s="110"/>
      <c r="AB94" s="110"/>
    </row>
    <row r="95" spans="1:28" ht="19.5" customHeight="1">
      <c r="A95" s="241" t="s">
        <v>81</v>
      </c>
      <c r="B95" s="242"/>
      <c r="J95" s="85"/>
      <c r="K95" s="78"/>
      <c r="L95" s="78"/>
      <c r="M95" s="88"/>
      <c r="N95" s="88"/>
      <c r="O95" s="88"/>
      <c r="W95" s="95"/>
      <c r="X95" s="111"/>
      <c r="Y95" s="107"/>
      <c r="Z95" s="107"/>
      <c r="AA95" s="110"/>
      <c r="AB95" s="110"/>
    </row>
    <row r="96" spans="10:28" ht="19.5" customHeight="1">
      <c r="J96" s="85"/>
      <c r="K96" s="78"/>
      <c r="L96" s="78"/>
      <c r="M96" s="88"/>
      <c r="N96" s="88"/>
      <c r="O96" s="88"/>
      <c r="W96" s="95"/>
      <c r="X96" s="111"/>
      <c r="Y96" s="107"/>
      <c r="Z96" s="107"/>
      <c r="AA96" s="110"/>
      <c r="AB96" s="110"/>
    </row>
    <row r="97" spans="1:29" ht="19.5" customHeight="1" thickBot="1">
      <c r="A97" s="465"/>
      <c r="B97" s="478" t="s">
        <v>27</v>
      </c>
      <c r="C97" s="479"/>
      <c r="D97" s="479"/>
      <c r="E97" s="479"/>
      <c r="F97" s="479"/>
      <c r="G97" s="479"/>
      <c r="H97" s="479"/>
      <c r="I97" s="480"/>
      <c r="J97" s="85">
        <v>8</v>
      </c>
      <c r="K97" s="85"/>
      <c r="L97" s="85"/>
      <c r="M97" s="82"/>
      <c r="N97" s="88"/>
      <c r="O97" s="82"/>
      <c r="W97" s="95"/>
      <c r="X97" s="111"/>
      <c r="Y97" s="112"/>
      <c r="Z97" s="463" t="s">
        <v>76</v>
      </c>
      <c r="AA97" s="463"/>
      <c r="AB97" s="234"/>
      <c r="AC97" s="78"/>
    </row>
    <row r="98" spans="1:29" ht="19.5" customHeight="1" thickTop="1">
      <c r="A98" s="465"/>
      <c r="B98" s="481"/>
      <c r="C98" s="482"/>
      <c r="D98" s="482"/>
      <c r="E98" s="482"/>
      <c r="F98" s="482"/>
      <c r="G98" s="482"/>
      <c r="H98" s="482"/>
      <c r="I98" s="483"/>
      <c r="J98" s="320"/>
      <c r="K98" s="321"/>
      <c r="L98" s="83"/>
      <c r="M98" s="82"/>
      <c r="N98" s="82"/>
      <c r="O98" s="82"/>
      <c r="W98" s="95"/>
      <c r="X98" s="111"/>
      <c r="Y98" s="112"/>
      <c r="Z98" s="463"/>
      <c r="AA98" s="463"/>
      <c r="AB98" s="234"/>
      <c r="AC98" s="78"/>
    </row>
    <row r="99" spans="1:33" ht="19.5" customHeight="1" thickBot="1">
      <c r="A99" s="179"/>
      <c r="B99" s="79"/>
      <c r="C99" s="79"/>
      <c r="D99" s="79"/>
      <c r="E99" s="79"/>
      <c r="F99" s="79"/>
      <c r="G99" s="79"/>
      <c r="H99" s="79"/>
      <c r="I99" s="79"/>
      <c r="J99" s="85"/>
      <c r="K99" s="322"/>
      <c r="L99" s="85"/>
      <c r="M99" s="82"/>
      <c r="N99" s="82"/>
      <c r="O99" s="491" t="s">
        <v>27</v>
      </c>
      <c r="P99" s="491"/>
      <c r="Q99" s="491"/>
      <c r="R99" s="491"/>
      <c r="S99" s="491"/>
      <c r="T99" s="491"/>
      <c r="U99" s="491"/>
      <c r="V99" s="491"/>
      <c r="W99" s="99"/>
      <c r="X99" s="230"/>
      <c r="Y99" s="231"/>
      <c r="Z99" s="491" t="s">
        <v>27</v>
      </c>
      <c r="AA99" s="491"/>
      <c r="AB99" s="491"/>
      <c r="AC99" s="491"/>
      <c r="AD99" s="491"/>
      <c r="AE99" s="491"/>
      <c r="AF99" s="491"/>
      <c r="AG99" s="491"/>
    </row>
    <row r="100" spans="1:33" ht="19.5" customHeight="1" thickTop="1">
      <c r="A100" s="179"/>
      <c r="B100" s="79"/>
      <c r="C100" s="79"/>
      <c r="D100" s="79"/>
      <c r="E100" s="79"/>
      <c r="F100" s="79"/>
      <c r="G100" s="79"/>
      <c r="H100" s="79"/>
      <c r="I100" s="79"/>
      <c r="J100" s="85"/>
      <c r="K100" s="95"/>
      <c r="L100" s="323"/>
      <c r="M100" s="329"/>
      <c r="N100" s="329"/>
      <c r="O100" s="491"/>
      <c r="P100" s="491"/>
      <c r="Q100" s="491"/>
      <c r="R100" s="491"/>
      <c r="S100" s="491"/>
      <c r="T100" s="491"/>
      <c r="U100" s="491"/>
      <c r="V100" s="491"/>
      <c r="W100" s="103"/>
      <c r="X100" s="111"/>
      <c r="Y100" s="112"/>
      <c r="Z100" s="491"/>
      <c r="AA100" s="491"/>
      <c r="AB100" s="491"/>
      <c r="AC100" s="491"/>
      <c r="AD100" s="491"/>
      <c r="AE100" s="491"/>
      <c r="AF100" s="491"/>
      <c r="AG100" s="491"/>
    </row>
    <row r="101" spans="1:29" ht="19.5" customHeight="1">
      <c r="A101" s="465"/>
      <c r="B101" s="478" t="s">
        <v>68</v>
      </c>
      <c r="C101" s="479"/>
      <c r="D101" s="479"/>
      <c r="E101" s="479"/>
      <c r="F101" s="479"/>
      <c r="G101" s="479"/>
      <c r="H101" s="479"/>
      <c r="I101" s="480"/>
      <c r="J101" s="86"/>
      <c r="K101" s="99"/>
      <c r="L101" s="85"/>
      <c r="M101" s="82"/>
      <c r="N101" s="82"/>
      <c r="O101" s="82"/>
      <c r="W101" s="95"/>
      <c r="X101" s="111"/>
      <c r="Y101" s="112"/>
      <c r="Z101" s="112"/>
      <c r="AA101" s="113"/>
      <c r="AB101" s="113"/>
      <c r="AC101" s="78"/>
    </row>
    <row r="102" spans="1:29" ht="19.5" customHeight="1">
      <c r="A102" s="465"/>
      <c r="B102" s="481"/>
      <c r="C102" s="482"/>
      <c r="D102" s="482"/>
      <c r="E102" s="482"/>
      <c r="F102" s="482"/>
      <c r="G102" s="482"/>
      <c r="H102" s="482"/>
      <c r="I102" s="483"/>
      <c r="J102" s="83">
        <v>0</v>
      </c>
      <c r="K102" s="83"/>
      <c r="L102" s="83"/>
      <c r="M102" s="82"/>
      <c r="N102" s="88"/>
      <c r="O102" s="82"/>
      <c r="P102" s="82"/>
      <c r="Q102" s="82"/>
      <c r="R102" s="82"/>
      <c r="S102" s="107"/>
      <c r="T102" s="97"/>
      <c r="U102" s="83"/>
      <c r="V102" s="83"/>
      <c r="W102" s="228"/>
      <c r="X102" s="107"/>
      <c r="Y102" s="112"/>
      <c r="Z102" s="112"/>
      <c r="AA102" s="110"/>
      <c r="AB102" s="110"/>
      <c r="AC102" s="78"/>
    </row>
    <row r="103" spans="1:29" ht="19.5" customHeight="1">
      <c r="A103" s="176"/>
      <c r="B103" s="88"/>
      <c r="C103" s="88"/>
      <c r="D103" s="88"/>
      <c r="E103" s="88"/>
      <c r="F103" s="88"/>
      <c r="G103" s="88"/>
      <c r="H103" s="88"/>
      <c r="I103" s="88"/>
      <c r="J103" s="83"/>
      <c r="K103" s="83"/>
      <c r="L103" s="83"/>
      <c r="M103" s="82"/>
      <c r="N103" s="88"/>
      <c r="O103" s="82"/>
      <c r="P103" s="82"/>
      <c r="Q103" s="82"/>
      <c r="R103" s="82"/>
      <c r="S103" s="107"/>
      <c r="T103" s="97"/>
      <c r="U103" s="83"/>
      <c r="V103" s="83"/>
      <c r="W103" s="228"/>
      <c r="X103" s="107"/>
      <c r="Y103" s="112"/>
      <c r="Z103" s="112"/>
      <c r="AA103" s="110"/>
      <c r="AB103" s="110"/>
      <c r="AC103" s="78"/>
    </row>
    <row r="104" spans="1:29" ht="19.5" customHeight="1">
      <c r="A104" s="239" t="s">
        <v>82</v>
      </c>
      <c r="B104" s="240"/>
      <c r="C104" s="88"/>
      <c r="D104" s="88"/>
      <c r="E104" s="88"/>
      <c r="F104" s="88"/>
      <c r="G104" s="88"/>
      <c r="H104" s="88"/>
      <c r="I104" s="88"/>
      <c r="J104" s="83"/>
      <c r="K104" s="83"/>
      <c r="L104" s="83"/>
      <c r="M104" s="82"/>
      <c r="N104" s="88"/>
      <c r="O104" s="82"/>
      <c r="P104" s="82"/>
      <c r="Q104" s="82"/>
      <c r="R104" s="82"/>
      <c r="S104" s="107"/>
      <c r="T104" s="97"/>
      <c r="U104" s="83"/>
      <c r="V104" s="83"/>
      <c r="W104" s="228"/>
      <c r="X104" s="107"/>
      <c r="Y104" s="112"/>
      <c r="Z104" s="112"/>
      <c r="AA104" s="110"/>
      <c r="AB104" s="110"/>
      <c r="AC104" s="78"/>
    </row>
    <row r="105" spans="1:29" ht="19.5" customHeight="1">
      <c r="A105" s="176"/>
      <c r="B105" s="88"/>
      <c r="C105" s="88"/>
      <c r="D105" s="88"/>
      <c r="E105" s="88"/>
      <c r="F105" s="88"/>
      <c r="G105" s="88"/>
      <c r="H105" s="88"/>
      <c r="I105" s="88"/>
      <c r="J105" s="83"/>
      <c r="K105" s="83"/>
      <c r="L105" s="83"/>
      <c r="M105" s="82"/>
      <c r="N105" s="88"/>
      <c r="O105" s="82"/>
      <c r="P105" s="82"/>
      <c r="Q105" s="82"/>
      <c r="R105" s="82"/>
      <c r="S105" s="107"/>
      <c r="T105" s="97"/>
      <c r="U105" s="83"/>
      <c r="V105" s="83"/>
      <c r="W105" s="228"/>
      <c r="X105" s="107"/>
      <c r="Y105" s="112"/>
      <c r="Z105" s="112"/>
      <c r="AA105" s="110"/>
      <c r="AB105" s="110"/>
      <c r="AC105" s="78"/>
    </row>
    <row r="106" spans="1:29" ht="19.5" customHeight="1" thickBot="1">
      <c r="A106" s="465"/>
      <c r="B106" s="478" t="s">
        <v>27</v>
      </c>
      <c r="C106" s="479"/>
      <c r="D106" s="479"/>
      <c r="E106" s="479"/>
      <c r="F106" s="479"/>
      <c r="G106" s="479"/>
      <c r="H106" s="479"/>
      <c r="I106" s="480"/>
      <c r="J106" s="85">
        <v>4</v>
      </c>
      <c r="K106" s="85"/>
      <c r="L106" s="85"/>
      <c r="M106" s="82"/>
      <c r="N106" s="88"/>
      <c r="O106" s="82"/>
      <c r="P106" s="82"/>
      <c r="Q106" s="82"/>
      <c r="R106" s="82"/>
      <c r="S106" s="107"/>
      <c r="T106" s="97"/>
      <c r="U106" s="83"/>
      <c r="V106" s="83"/>
      <c r="W106" s="228"/>
      <c r="X106" s="107"/>
      <c r="Y106" s="112"/>
      <c r="Z106" s="112"/>
      <c r="AA106" s="110"/>
      <c r="AB106" s="110"/>
      <c r="AC106" s="78"/>
    </row>
    <row r="107" spans="1:29" ht="19.5" customHeight="1" thickTop="1">
      <c r="A107" s="465"/>
      <c r="B107" s="481"/>
      <c r="C107" s="482"/>
      <c r="D107" s="482"/>
      <c r="E107" s="482"/>
      <c r="F107" s="482"/>
      <c r="G107" s="482"/>
      <c r="H107" s="482"/>
      <c r="I107" s="483"/>
      <c r="J107" s="320"/>
      <c r="K107" s="321"/>
      <c r="L107" s="83"/>
      <c r="M107" s="82"/>
      <c r="N107" s="82"/>
      <c r="O107" s="82"/>
      <c r="P107" s="82"/>
      <c r="Q107" s="82"/>
      <c r="R107" s="82"/>
      <c r="S107" s="107"/>
      <c r="T107" s="97"/>
      <c r="U107" s="83"/>
      <c r="V107" s="83"/>
      <c r="W107" s="228"/>
      <c r="X107" s="107"/>
      <c r="Y107" s="112"/>
      <c r="Z107" s="112"/>
      <c r="AA107" s="110"/>
      <c r="AB107" s="110"/>
      <c r="AC107" s="78"/>
    </row>
    <row r="108" spans="1:29" ht="19.5" customHeight="1" thickBot="1">
      <c r="A108" s="176"/>
      <c r="B108" s="79"/>
      <c r="C108" s="79"/>
      <c r="D108" s="79"/>
      <c r="E108" s="79"/>
      <c r="F108" s="79"/>
      <c r="G108" s="79"/>
      <c r="H108" s="79"/>
      <c r="I108" s="79"/>
      <c r="J108" s="85"/>
      <c r="K108" s="322"/>
      <c r="L108" s="85"/>
      <c r="M108" s="82"/>
      <c r="N108" s="82"/>
      <c r="O108" s="491" t="s">
        <v>27</v>
      </c>
      <c r="P108" s="491"/>
      <c r="Q108" s="491"/>
      <c r="R108" s="491"/>
      <c r="S108" s="491"/>
      <c r="T108" s="491"/>
      <c r="U108" s="491"/>
      <c r="V108" s="491"/>
      <c r="W108" s="229"/>
      <c r="X108" s="107"/>
      <c r="Y108" s="112"/>
      <c r="Z108" s="112"/>
      <c r="AA108" s="110"/>
      <c r="AB108" s="110"/>
      <c r="AC108" s="78"/>
    </row>
    <row r="109" spans="1:29" ht="19.5" customHeight="1" thickTop="1">
      <c r="A109" s="176"/>
      <c r="B109" s="79"/>
      <c r="C109" s="79"/>
      <c r="D109" s="79"/>
      <c r="E109" s="79"/>
      <c r="F109" s="79"/>
      <c r="G109" s="79"/>
      <c r="H109" s="79"/>
      <c r="I109" s="79"/>
      <c r="J109" s="85"/>
      <c r="K109" s="95"/>
      <c r="L109" s="323"/>
      <c r="M109" s="329"/>
      <c r="N109" s="329"/>
      <c r="O109" s="491"/>
      <c r="P109" s="491"/>
      <c r="Q109" s="491"/>
      <c r="R109" s="491"/>
      <c r="S109" s="491"/>
      <c r="T109" s="491"/>
      <c r="U109" s="491"/>
      <c r="V109" s="491"/>
      <c r="W109" s="107"/>
      <c r="X109" s="107"/>
      <c r="Y109" s="112"/>
      <c r="Z109" s="112"/>
      <c r="AA109" s="110"/>
      <c r="AB109" s="110"/>
      <c r="AC109" s="78"/>
    </row>
    <row r="110" spans="1:29" ht="19.5" customHeight="1">
      <c r="A110" s="465"/>
      <c r="B110" s="478" t="s">
        <v>68</v>
      </c>
      <c r="C110" s="479"/>
      <c r="D110" s="479"/>
      <c r="E110" s="479"/>
      <c r="F110" s="479"/>
      <c r="G110" s="479"/>
      <c r="H110" s="479"/>
      <c r="I110" s="480"/>
      <c r="J110" s="86"/>
      <c r="K110" s="99"/>
      <c r="L110" s="85"/>
      <c r="M110" s="82"/>
      <c r="N110" s="88"/>
      <c r="O110" s="82"/>
      <c r="P110" s="82"/>
      <c r="Q110" s="82"/>
      <c r="R110" s="82"/>
      <c r="S110" s="107"/>
      <c r="T110" s="97"/>
      <c r="U110" s="83"/>
      <c r="V110" s="83"/>
      <c r="W110" s="107"/>
      <c r="X110" s="107"/>
      <c r="Y110" s="112"/>
      <c r="Z110" s="112"/>
      <c r="AA110" s="110"/>
      <c r="AB110" s="110"/>
      <c r="AC110" s="78"/>
    </row>
    <row r="111" spans="1:29" ht="19.5" customHeight="1">
      <c r="A111" s="465"/>
      <c r="B111" s="481"/>
      <c r="C111" s="482"/>
      <c r="D111" s="482"/>
      <c r="E111" s="482"/>
      <c r="F111" s="482"/>
      <c r="G111" s="482"/>
      <c r="H111" s="482"/>
      <c r="I111" s="483"/>
      <c r="J111" s="83">
        <v>2</v>
      </c>
      <c r="K111" s="83"/>
      <c r="L111" s="83"/>
      <c r="M111" s="82"/>
      <c r="N111" s="88"/>
      <c r="O111" s="82"/>
      <c r="P111" s="82"/>
      <c r="Q111" s="82"/>
      <c r="R111" s="82"/>
      <c r="S111" s="107"/>
      <c r="T111" s="97"/>
      <c r="U111" s="83"/>
      <c r="V111" s="83"/>
      <c r="W111" s="107"/>
      <c r="X111" s="107"/>
      <c r="Y111" s="112"/>
      <c r="Z111" s="112"/>
      <c r="AA111" s="110"/>
      <c r="AB111" s="110"/>
      <c r="AC111" s="78"/>
    </row>
    <row r="112" spans="1:29" ht="19.5" customHeight="1">
      <c r="A112" s="179"/>
      <c r="B112" s="79"/>
      <c r="C112" s="79"/>
      <c r="D112" s="79"/>
      <c r="E112" s="79"/>
      <c r="F112" s="79"/>
      <c r="G112" s="79"/>
      <c r="H112" s="79"/>
      <c r="I112" s="79"/>
      <c r="J112" s="83"/>
      <c r="K112" s="83"/>
      <c r="L112" s="83"/>
      <c r="M112" s="82"/>
      <c r="N112" s="88"/>
      <c r="O112" s="82"/>
      <c r="P112" s="82"/>
      <c r="Q112" s="82"/>
      <c r="R112" s="82"/>
      <c r="S112" s="107"/>
      <c r="T112" s="97"/>
      <c r="U112" s="83"/>
      <c r="V112" s="83"/>
      <c r="W112" s="107"/>
      <c r="X112" s="107"/>
      <c r="Y112" s="112"/>
      <c r="Z112" s="112"/>
      <c r="AA112" s="110"/>
      <c r="AB112" s="110"/>
      <c r="AC112" s="78"/>
    </row>
    <row r="113" spans="1:28" ht="19.5" customHeight="1" thickBot="1">
      <c r="A113" s="180"/>
      <c r="B113" s="244" t="s">
        <v>83</v>
      </c>
      <c r="C113" s="248"/>
      <c r="D113" s="248"/>
      <c r="E113" s="248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10"/>
      <c r="AB113" s="110"/>
    </row>
    <row r="114" spans="1:28" ht="19.5" customHeight="1" thickTop="1">
      <c r="A114" s="180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10"/>
      <c r="AB114" s="110"/>
    </row>
    <row r="115" spans="1:28" ht="19.5" customHeight="1">
      <c r="A115" s="465" t="s">
        <v>36</v>
      </c>
      <c r="B115" s="478" t="s">
        <v>120</v>
      </c>
      <c r="C115" s="479"/>
      <c r="D115" s="479"/>
      <c r="E115" s="479"/>
      <c r="F115" s="479"/>
      <c r="G115" s="479"/>
      <c r="H115" s="479"/>
      <c r="I115" s="480"/>
      <c r="J115" s="83"/>
      <c r="K115" s="83"/>
      <c r="L115" s="83"/>
      <c r="M115" s="82"/>
      <c r="N115" s="82"/>
      <c r="O115" s="82">
        <v>2</v>
      </c>
      <c r="P115" s="82"/>
      <c r="Q115" s="77"/>
      <c r="R115" s="77"/>
      <c r="T115" s="233"/>
      <c r="U115" s="77"/>
      <c r="X115" s="92"/>
      <c r="Y115" s="83"/>
      <c r="Z115" s="83"/>
      <c r="AA115" s="79"/>
      <c r="AB115" s="79"/>
    </row>
    <row r="116" spans="1:28" ht="19.5" customHeight="1">
      <c r="A116" s="465"/>
      <c r="B116" s="481"/>
      <c r="C116" s="482"/>
      <c r="D116" s="482"/>
      <c r="E116" s="482"/>
      <c r="F116" s="482"/>
      <c r="G116" s="482"/>
      <c r="H116" s="482"/>
      <c r="I116" s="483"/>
      <c r="J116" s="93"/>
      <c r="K116" s="93"/>
      <c r="L116" s="93"/>
      <c r="M116" s="100"/>
      <c r="N116" s="100"/>
      <c r="O116" s="101"/>
      <c r="P116" s="82"/>
      <c r="Q116" s="82"/>
      <c r="R116" s="82"/>
      <c r="S116" s="463" t="s">
        <v>76</v>
      </c>
      <c r="T116" s="463"/>
      <c r="U116" s="463"/>
      <c r="X116" s="92"/>
      <c r="Y116" s="83"/>
      <c r="Z116" s="83"/>
      <c r="AA116" s="79"/>
      <c r="AB116" s="79"/>
    </row>
    <row r="117" spans="1:28" ht="19.5" customHeight="1">
      <c r="A117" s="179"/>
      <c r="B117" s="79"/>
      <c r="C117" s="79"/>
      <c r="D117" s="79"/>
      <c r="E117" s="79"/>
      <c r="F117" s="79"/>
      <c r="G117" s="79"/>
      <c r="H117" s="79"/>
      <c r="I117" s="79"/>
      <c r="J117" s="85"/>
      <c r="K117" s="85"/>
      <c r="L117" s="85"/>
      <c r="M117" s="82"/>
      <c r="N117" s="82"/>
      <c r="O117" s="87"/>
      <c r="P117" s="82"/>
      <c r="Q117" s="82"/>
      <c r="R117" s="82"/>
      <c r="S117" s="464"/>
      <c r="T117" s="464"/>
      <c r="U117" s="464"/>
      <c r="X117" s="107"/>
      <c r="Y117" s="107"/>
      <c r="Z117" s="107"/>
      <c r="AA117" s="110"/>
      <c r="AB117" s="110"/>
    </row>
    <row r="118" spans="1:28" ht="19.5" customHeight="1" thickBot="1">
      <c r="A118" s="179"/>
      <c r="B118" s="79"/>
      <c r="C118" s="79"/>
      <c r="D118" s="79"/>
      <c r="E118" s="79"/>
      <c r="F118" s="79"/>
      <c r="G118" s="79"/>
      <c r="H118" s="79"/>
      <c r="I118" s="79"/>
      <c r="J118" s="85"/>
      <c r="K118" s="85"/>
      <c r="L118" s="85"/>
      <c r="M118" s="83"/>
      <c r="N118" s="78"/>
      <c r="O118" s="295"/>
      <c r="P118" s="335"/>
      <c r="Q118" s="227"/>
      <c r="R118" s="227"/>
      <c r="S118" s="466" t="s">
        <v>121</v>
      </c>
      <c r="T118" s="467"/>
      <c r="U118" s="467"/>
      <c r="V118" s="467"/>
      <c r="W118" s="467"/>
      <c r="X118" s="467"/>
      <c r="Y118" s="467"/>
      <c r="Z118" s="468"/>
      <c r="AA118" s="110"/>
      <c r="AB118" s="110"/>
    </row>
    <row r="119" spans="1:28" ht="19.5" customHeight="1" thickTop="1">
      <c r="A119" s="465" t="s">
        <v>37</v>
      </c>
      <c r="B119" s="484" t="s">
        <v>111</v>
      </c>
      <c r="C119" s="485"/>
      <c r="D119" s="485"/>
      <c r="E119" s="485"/>
      <c r="F119" s="485"/>
      <c r="G119" s="485"/>
      <c r="H119" s="485"/>
      <c r="I119" s="486"/>
      <c r="J119" s="86">
        <v>0</v>
      </c>
      <c r="K119" s="86"/>
      <c r="L119" s="85"/>
      <c r="M119" s="82"/>
      <c r="N119" s="78"/>
      <c r="O119" s="78"/>
      <c r="P119" s="328"/>
      <c r="Q119" s="336"/>
      <c r="R119" s="337"/>
      <c r="S119" s="469"/>
      <c r="T119" s="470"/>
      <c r="U119" s="470"/>
      <c r="V119" s="470"/>
      <c r="W119" s="470"/>
      <c r="X119" s="470"/>
      <c r="Y119" s="470"/>
      <c r="Z119" s="471"/>
      <c r="AA119" s="110"/>
      <c r="AB119" s="110"/>
    </row>
    <row r="120" spans="1:28" ht="19.5" customHeight="1">
      <c r="A120" s="465"/>
      <c r="B120" s="487"/>
      <c r="C120" s="488"/>
      <c r="D120" s="488"/>
      <c r="E120" s="488"/>
      <c r="F120" s="488"/>
      <c r="G120" s="488"/>
      <c r="H120" s="488"/>
      <c r="I120" s="489"/>
      <c r="J120" s="102"/>
      <c r="K120" s="102"/>
      <c r="L120" s="103"/>
      <c r="M120" s="88"/>
      <c r="N120" s="88"/>
      <c r="O120" s="88"/>
      <c r="P120" s="340"/>
      <c r="X120" s="107"/>
      <c r="Y120" s="107"/>
      <c r="Z120" s="107"/>
      <c r="AA120" s="110"/>
      <c r="AB120" s="110"/>
    </row>
    <row r="121" spans="2:28" ht="19.5" customHeight="1" thickBot="1">
      <c r="B121" s="82"/>
      <c r="J121" s="85"/>
      <c r="K121" s="78"/>
      <c r="L121" s="295"/>
      <c r="M121" s="333"/>
      <c r="N121" s="334"/>
      <c r="O121" s="339"/>
      <c r="P121" s="340"/>
      <c r="X121" s="107"/>
      <c r="Y121" s="107"/>
      <c r="Z121" s="107"/>
      <c r="AA121" s="110"/>
      <c r="AB121" s="110"/>
    </row>
    <row r="122" spans="10:28" ht="19.5" customHeight="1" thickTop="1">
      <c r="J122" s="85"/>
      <c r="K122" s="78"/>
      <c r="L122" s="338"/>
      <c r="M122" s="88"/>
      <c r="N122" s="88"/>
      <c r="O122" s="88">
        <v>4</v>
      </c>
      <c r="X122" s="111"/>
      <c r="Y122" s="107"/>
      <c r="Z122" s="107"/>
      <c r="AA122" s="110"/>
      <c r="AB122" s="110"/>
    </row>
    <row r="123" spans="1:29" ht="19.5" customHeight="1" thickBot="1">
      <c r="A123" s="465" t="s">
        <v>38</v>
      </c>
      <c r="B123" s="466" t="s">
        <v>121</v>
      </c>
      <c r="C123" s="467"/>
      <c r="D123" s="467"/>
      <c r="E123" s="467"/>
      <c r="F123" s="467"/>
      <c r="G123" s="467"/>
      <c r="H123" s="467"/>
      <c r="I123" s="468"/>
      <c r="J123" s="325"/>
      <c r="K123" s="325"/>
      <c r="L123" s="326"/>
      <c r="M123" s="82"/>
      <c r="N123" s="88"/>
      <c r="O123" s="82"/>
      <c r="X123" s="111"/>
      <c r="Y123" s="112"/>
      <c r="AB123" s="234"/>
      <c r="AC123" s="78"/>
    </row>
    <row r="124" spans="1:29" ht="19.5" customHeight="1" thickTop="1">
      <c r="A124" s="465"/>
      <c r="B124" s="469"/>
      <c r="C124" s="470"/>
      <c r="D124" s="470"/>
      <c r="E124" s="470"/>
      <c r="F124" s="470"/>
      <c r="G124" s="470"/>
      <c r="H124" s="470"/>
      <c r="I124" s="471"/>
      <c r="J124" s="83">
        <v>7</v>
      </c>
      <c r="K124" s="83"/>
      <c r="L124" s="83"/>
      <c r="M124" s="82"/>
      <c r="N124" s="82"/>
      <c r="O124" s="82"/>
      <c r="X124" s="111"/>
      <c r="Y124" s="112"/>
      <c r="AB124" s="234"/>
      <c r="AC124" s="78"/>
    </row>
    <row r="125" spans="1:25" ht="19.5" customHeight="1">
      <c r="A125" s="179"/>
      <c r="B125" s="79"/>
      <c r="C125" s="79"/>
      <c r="D125" s="79"/>
      <c r="E125" s="79"/>
      <c r="F125" s="79"/>
      <c r="G125" s="79"/>
      <c r="H125" s="79"/>
      <c r="I125" s="79"/>
      <c r="J125" s="85"/>
      <c r="K125" s="85"/>
      <c r="L125" s="85"/>
      <c r="M125" s="82"/>
      <c r="N125" s="82"/>
      <c r="O125" s="82"/>
      <c r="X125" s="111"/>
      <c r="Y125" s="112"/>
    </row>
    <row r="126" spans="1:28" ht="19.5" customHeight="1">
      <c r="A126" s="180"/>
      <c r="B126" s="108"/>
      <c r="C126" s="110"/>
      <c r="D126" s="110"/>
      <c r="E126" s="110"/>
      <c r="F126" s="110"/>
      <c r="G126" s="110"/>
      <c r="H126" s="110"/>
      <c r="I126" s="110"/>
      <c r="J126" s="83"/>
      <c r="K126" s="83"/>
      <c r="L126" s="83"/>
      <c r="M126" s="82"/>
      <c r="N126" s="82"/>
      <c r="O126" s="82"/>
      <c r="P126" s="82"/>
      <c r="Q126" s="82"/>
      <c r="R126" s="82"/>
      <c r="S126" s="82"/>
      <c r="T126" s="107"/>
      <c r="U126" s="107"/>
      <c r="V126" s="107"/>
      <c r="W126" s="107"/>
      <c r="X126" s="107"/>
      <c r="Y126" s="107"/>
      <c r="Z126" s="107"/>
      <c r="AA126" s="110"/>
      <c r="AB126" s="110"/>
    </row>
    <row r="127" spans="1:28" ht="19.5" customHeight="1" thickBot="1">
      <c r="A127" s="180"/>
      <c r="B127" s="244" t="s">
        <v>84</v>
      </c>
      <c r="C127" s="248"/>
      <c r="D127" s="248"/>
      <c r="E127" s="248"/>
      <c r="F127" s="248"/>
      <c r="G127" s="248"/>
      <c r="H127" s="248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10"/>
      <c r="AB127" s="110"/>
    </row>
    <row r="128" spans="1:28" ht="19.5" customHeight="1" thickTop="1">
      <c r="A128" s="180"/>
      <c r="B128" s="28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10"/>
      <c r="AB128" s="110"/>
    </row>
    <row r="129" spans="1:28" ht="19.5" customHeight="1">
      <c r="A129" s="239" t="s">
        <v>80</v>
      </c>
      <c r="B129" s="240"/>
      <c r="C129" s="88"/>
      <c r="D129" s="88"/>
      <c r="E129" s="88"/>
      <c r="F129" s="88"/>
      <c r="G129" s="88"/>
      <c r="H129" s="88"/>
      <c r="I129" s="88"/>
      <c r="J129" s="83"/>
      <c r="K129" s="83"/>
      <c r="L129" s="83"/>
      <c r="M129" s="82"/>
      <c r="N129" s="82"/>
      <c r="O129" s="82"/>
      <c r="P129" s="82"/>
      <c r="Q129" s="82"/>
      <c r="R129" s="82"/>
      <c r="S129" s="82"/>
      <c r="T129" s="107"/>
      <c r="U129" s="107"/>
      <c r="V129" s="107"/>
      <c r="W129" s="107"/>
      <c r="X129" s="107"/>
      <c r="Y129" s="107"/>
      <c r="Z129" s="107"/>
      <c r="AA129" s="110"/>
      <c r="AB129" s="110"/>
    </row>
    <row r="130" spans="1:28" ht="19.5" customHeight="1">
      <c r="A130" s="238"/>
      <c r="B130" s="88"/>
      <c r="C130" s="88"/>
      <c r="D130" s="88"/>
      <c r="E130" s="88"/>
      <c r="F130" s="88"/>
      <c r="G130" s="88"/>
      <c r="H130" s="88"/>
      <c r="I130" s="88"/>
      <c r="J130" s="83"/>
      <c r="K130" s="83"/>
      <c r="L130" s="83"/>
      <c r="M130" s="82"/>
      <c r="N130" s="82"/>
      <c r="O130" s="82"/>
      <c r="P130" s="82"/>
      <c r="Q130" s="82"/>
      <c r="R130" s="82"/>
      <c r="S130" s="82"/>
      <c r="T130" s="107"/>
      <c r="U130" s="107"/>
      <c r="V130" s="107"/>
      <c r="W130" s="107"/>
      <c r="X130" s="107"/>
      <c r="Y130" s="107"/>
      <c r="Z130" s="107"/>
      <c r="AA130" s="110"/>
      <c r="AB130" s="110"/>
    </row>
    <row r="131" spans="1:28" ht="19.5" customHeight="1" thickBot="1">
      <c r="A131" s="465"/>
      <c r="B131" s="478" t="s">
        <v>74</v>
      </c>
      <c r="C131" s="479"/>
      <c r="D131" s="479"/>
      <c r="E131" s="479"/>
      <c r="F131" s="479"/>
      <c r="G131" s="479"/>
      <c r="H131" s="479"/>
      <c r="I131" s="480"/>
      <c r="J131" s="83">
        <v>7</v>
      </c>
      <c r="K131" s="83"/>
      <c r="L131" s="83"/>
      <c r="M131" s="82"/>
      <c r="N131" s="82"/>
      <c r="O131" s="82"/>
      <c r="P131" s="82"/>
      <c r="Q131" s="77"/>
      <c r="R131" s="77"/>
      <c r="S131" s="82"/>
      <c r="U131" s="77"/>
      <c r="X131" s="92"/>
      <c r="Y131" s="83"/>
      <c r="Z131" s="83"/>
      <c r="AA131" s="79"/>
      <c r="AB131" s="79"/>
    </row>
    <row r="132" spans="1:28" ht="19.5" customHeight="1" thickTop="1">
      <c r="A132" s="465"/>
      <c r="B132" s="481"/>
      <c r="C132" s="482"/>
      <c r="D132" s="482"/>
      <c r="E132" s="482"/>
      <c r="F132" s="482"/>
      <c r="G132" s="482"/>
      <c r="H132" s="482"/>
      <c r="I132" s="483"/>
      <c r="J132" s="320"/>
      <c r="K132" s="321"/>
      <c r="L132" s="83"/>
      <c r="M132" s="82"/>
      <c r="N132" s="82"/>
      <c r="O132" s="82"/>
      <c r="P132" s="82"/>
      <c r="Q132" s="82"/>
      <c r="R132" s="82"/>
      <c r="S132" s="82"/>
      <c r="X132" s="92"/>
      <c r="Y132" s="83"/>
      <c r="Z132" s="83"/>
      <c r="AA132" s="79"/>
      <c r="AB132" s="79"/>
    </row>
    <row r="133" spans="1:28" ht="19.5" customHeight="1" thickBot="1">
      <c r="A133" s="179"/>
      <c r="B133" s="79"/>
      <c r="C133" s="79"/>
      <c r="D133" s="79"/>
      <c r="E133" s="79"/>
      <c r="F133" s="79"/>
      <c r="G133" s="79"/>
      <c r="H133" s="79"/>
      <c r="I133" s="79"/>
      <c r="J133" s="85"/>
      <c r="K133" s="322"/>
      <c r="L133" s="85"/>
      <c r="M133" s="82"/>
      <c r="N133" s="82"/>
      <c r="O133" s="472" t="s">
        <v>116</v>
      </c>
      <c r="P133" s="473"/>
      <c r="Q133" s="473"/>
      <c r="R133" s="473"/>
      <c r="S133" s="473"/>
      <c r="T133" s="473"/>
      <c r="U133" s="474"/>
      <c r="X133" s="107"/>
      <c r="Y133" s="107"/>
      <c r="Z133" s="107"/>
      <c r="AA133" s="110"/>
      <c r="AB133" s="110"/>
    </row>
    <row r="134" spans="1:28" ht="19.5" customHeight="1" thickTop="1">
      <c r="A134" s="179"/>
      <c r="B134" s="79"/>
      <c r="C134" s="79"/>
      <c r="D134" s="79"/>
      <c r="E134" s="79"/>
      <c r="F134" s="79"/>
      <c r="G134" s="79"/>
      <c r="H134" s="79"/>
      <c r="I134" s="79"/>
      <c r="J134" s="85"/>
      <c r="K134" s="95"/>
      <c r="L134" s="323"/>
      <c r="M134" s="320"/>
      <c r="N134" s="324"/>
      <c r="O134" s="475"/>
      <c r="P134" s="476"/>
      <c r="Q134" s="476"/>
      <c r="R134" s="476"/>
      <c r="S134" s="476"/>
      <c r="T134" s="476"/>
      <c r="U134" s="477"/>
      <c r="V134" s="102"/>
      <c r="W134" s="103"/>
      <c r="X134" s="107"/>
      <c r="Y134" s="107"/>
      <c r="Z134" s="107"/>
      <c r="AA134" s="110"/>
      <c r="AB134" s="110"/>
    </row>
    <row r="135" spans="1:28" ht="19.5" customHeight="1">
      <c r="A135" s="465"/>
      <c r="B135" s="478" t="s">
        <v>75</v>
      </c>
      <c r="C135" s="479"/>
      <c r="D135" s="479"/>
      <c r="E135" s="479"/>
      <c r="F135" s="479"/>
      <c r="G135" s="479"/>
      <c r="H135" s="479"/>
      <c r="I135" s="480"/>
      <c r="J135" s="86"/>
      <c r="K135" s="99"/>
      <c r="L135" s="85"/>
      <c r="M135" s="82"/>
      <c r="N135" s="78"/>
      <c r="O135" s="78"/>
      <c r="Q135" s="227"/>
      <c r="R135" s="227"/>
      <c r="S135" s="227"/>
      <c r="W135" s="95"/>
      <c r="X135" s="107"/>
      <c r="Y135" s="107"/>
      <c r="Z135" s="107"/>
      <c r="AA135" s="110"/>
      <c r="AB135" s="110"/>
    </row>
    <row r="136" spans="1:28" ht="19.5" customHeight="1">
      <c r="A136" s="465"/>
      <c r="B136" s="481"/>
      <c r="C136" s="482"/>
      <c r="D136" s="482"/>
      <c r="E136" s="482"/>
      <c r="F136" s="482"/>
      <c r="G136" s="482"/>
      <c r="H136" s="482"/>
      <c r="I136" s="483"/>
      <c r="J136" s="85">
        <v>4</v>
      </c>
      <c r="K136" s="85"/>
      <c r="L136" s="85"/>
      <c r="M136" s="88"/>
      <c r="N136" s="88"/>
      <c r="O136" s="88"/>
      <c r="W136" s="95"/>
      <c r="X136" s="107"/>
      <c r="Y136" s="107"/>
      <c r="Z136" s="107"/>
      <c r="AA136" s="110"/>
      <c r="AB136" s="110"/>
    </row>
    <row r="137" spans="2:28" ht="19.5" customHeight="1">
      <c r="B137" s="82"/>
      <c r="J137" s="85"/>
      <c r="K137" s="78"/>
      <c r="L137" s="78"/>
      <c r="M137" s="82"/>
      <c r="N137" s="88"/>
      <c r="O137" s="96"/>
      <c r="W137" s="95"/>
      <c r="X137" s="107"/>
      <c r="Y137" s="107"/>
      <c r="Z137" s="107"/>
      <c r="AA137" s="110"/>
      <c r="AB137" s="110"/>
    </row>
    <row r="138" spans="1:28" ht="19.5" customHeight="1">
      <c r="A138" s="241" t="s">
        <v>81</v>
      </c>
      <c r="B138" s="242"/>
      <c r="J138" s="85"/>
      <c r="K138" s="78"/>
      <c r="L138" s="78"/>
      <c r="M138" s="88"/>
      <c r="N138" s="88"/>
      <c r="O138" s="88"/>
      <c r="W138" s="95"/>
      <c r="X138" s="111"/>
      <c r="Y138" s="107"/>
      <c r="Z138" s="107"/>
      <c r="AA138" s="110"/>
      <c r="AB138" s="110"/>
    </row>
    <row r="139" spans="10:28" ht="19.5" customHeight="1">
      <c r="J139" s="85"/>
      <c r="K139" s="78"/>
      <c r="L139" s="78"/>
      <c r="M139" s="88"/>
      <c r="N139" s="88"/>
      <c r="O139" s="88"/>
      <c r="W139" s="95"/>
      <c r="X139" s="111"/>
      <c r="Y139" s="107"/>
      <c r="Z139" s="107"/>
      <c r="AA139" s="110"/>
      <c r="AB139" s="110"/>
    </row>
    <row r="140" spans="1:29" ht="19.5" customHeight="1" thickBot="1">
      <c r="A140" s="465"/>
      <c r="B140" s="478" t="s">
        <v>74</v>
      </c>
      <c r="C140" s="479"/>
      <c r="D140" s="479"/>
      <c r="E140" s="479"/>
      <c r="F140" s="479"/>
      <c r="G140" s="479"/>
      <c r="H140" s="479"/>
      <c r="I140" s="480"/>
      <c r="J140" s="85">
        <v>6</v>
      </c>
      <c r="K140" s="85"/>
      <c r="L140" s="85"/>
      <c r="M140" s="82"/>
      <c r="N140" s="88"/>
      <c r="O140" s="82"/>
      <c r="W140" s="95"/>
      <c r="X140" s="111"/>
      <c r="Y140" s="112"/>
      <c r="Z140" s="463" t="s">
        <v>76</v>
      </c>
      <c r="AA140" s="463"/>
      <c r="AB140" s="234"/>
      <c r="AC140" s="78"/>
    </row>
    <row r="141" spans="1:29" ht="19.5" customHeight="1" thickTop="1">
      <c r="A141" s="465"/>
      <c r="B141" s="481"/>
      <c r="C141" s="482"/>
      <c r="D141" s="482"/>
      <c r="E141" s="482"/>
      <c r="F141" s="482"/>
      <c r="G141" s="482"/>
      <c r="H141" s="482"/>
      <c r="I141" s="483"/>
      <c r="J141" s="320"/>
      <c r="K141" s="321"/>
      <c r="L141" s="83"/>
      <c r="M141" s="82"/>
      <c r="N141" s="82"/>
      <c r="O141" s="82"/>
      <c r="W141" s="95"/>
      <c r="X141" s="111"/>
      <c r="Y141" s="112"/>
      <c r="Z141" s="463"/>
      <c r="AA141" s="463"/>
      <c r="AB141" s="234"/>
      <c r="AC141" s="78"/>
    </row>
    <row r="142" spans="1:32" ht="19.5" customHeight="1" thickBot="1">
      <c r="A142" s="179"/>
      <c r="B142" s="79"/>
      <c r="C142" s="79"/>
      <c r="D142" s="79"/>
      <c r="E142" s="79"/>
      <c r="F142" s="79"/>
      <c r="G142" s="79"/>
      <c r="H142" s="79"/>
      <c r="I142" s="79"/>
      <c r="J142" s="85"/>
      <c r="K142" s="322"/>
      <c r="L142" s="85"/>
      <c r="M142" s="82"/>
      <c r="N142" s="82"/>
      <c r="O142" s="472" t="s">
        <v>116</v>
      </c>
      <c r="P142" s="473"/>
      <c r="Q142" s="473"/>
      <c r="R142" s="473"/>
      <c r="S142" s="473"/>
      <c r="T142" s="473"/>
      <c r="U142" s="474"/>
      <c r="V142" s="86"/>
      <c r="W142" s="99"/>
      <c r="X142" s="230"/>
      <c r="Y142" s="231"/>
      <c r="Z142" s="472" t="s">
        <v>116</v>
      </c>
      <c r="AA142" s="473"/>
      <c r="AB142" s="473"/>
      <c r="AC142" s="473"/>
      <c r="AD142" s="473"/>
      <c r="AE142" s="473"/>
      <c r="AF142" s="474"/>
    </row>
    <row r="143" spans="1:32" ht="19.5" customHeight="1" thickTop="1">
      <c r="A143" s="179"/>
      <c r="B143" s="79"/>
      <c r="C143" s="79"/>
      <c r="D143" s="79"/>
      <c r="E143" s="79"/>
      <c r="F143" s="79"/>
      <c r="G143" s="79"/>
      <c r="H143" s="79"/>
      <c r="I143" s="79"/>
      <c r="J143" s="85"/>
      <c r="K143" s="95"/>
      <c r="L143" s="323"/>
      <c r="M143" s="329"/>
      <c r="N143" s="330"/>
      <c r="O143" s="475"/>
      <c r="P143" s="476"/>
      <c r="Q143" s="476"/>
      <c r="R143" s="476"/>
      <c r="S143" s="476"/>
      <c r="T143" s="476"/>
      <c r="U143" s="477"/>
      <c r="V143" s="102"/>
      <c r="W143" s="103"/>
      <c r="X143" s="111"/>
      <c r="Y143" s="112"/>
      <c r="Z143" s="475"/>
      <c r="AA143" s="476"/>
      <c r="AB143" s="476"/>
      <c r="AC143" s="476"/>
      <c r="AD143" s="476"/>
      <c r="AE143" s="476"/>
      <c r="AF143" s="477"/>
    </row>
    <row r="144" spans="1:29" ht="19.5" customHeight="1">
      <c r="A144" s="465"/>
      <c r="B144" s="478" t="s">
        <v>75</v>
      </c>
      <c r="C144" s="479"/>
      <c r="D144" s="479"/>
      <c r="E144" s="479"/>
      <c r="F144" s="479"/>
      <c r="G144" s="479"/>
      <c r="H144" s="479"/>
      <c r="I144" s="480"/>
      <c r="J144" s="86"/>
      <c r="K144" s="99"/>
      <c r="L144" s="85"/>
      <c r="M144" s="82"/>
      <c r="N144" s="82"/>
      <c r="O144" s="82"/>
      <c r="W144" s="95"/>
      <c r="X144" s="111"/>
      <c r="Y144" s="112"/>
      <c r="Z144" s="112"/>
      <c r="AA144" s="113"/>
      <c r="AB144" s="113"/>
      <c r="AC144" s="78"/>
    </row>
    <row r="145" spans="1:29" ht="19.5" customHeight="1">
      <c r="A145" s="465"/>
      <c r="B145" s="481"/>
      <c r="C145" s="482"/>
      <c r="D145" s="482"/>
      <c r="E145" s="482"/>
      <c r="F145" s="482"/>
      <c r="G145" s="482"/>
      <c r="H145" s="482"/>
      <c r="I145" s="483"/>
      <c r="J145" s="83">
        <v>2</v>
      </c>
      <c r="K145" s="83"/>
      <c r="L145" s="83"/>
      <c r="M145" s="82"/>
      <c r="N145" s="88"/>
      <c r="O145" s="82"/>
      <c r="P145" s="82"/>
      <c r="Q145" s="82"/>
      <c r="R145" s="82"/>
      <c r="S145" s="107"/>
      <c r="T145" s="97"/>
      <c r="U145" s="83"/>
      <c r="V145" s="83"/>
      <c r="W145" s="228"/>
      <c r="X145" s="107"/>
      <c r="Y145" s="112"/>
      <c r="Z145" s="112"/>
      <c r="AA145" s="110"/>
      <c r="AB145" s="110"/>
      <c r="AC145" s="78"/>
    </row>
    <row r="146" spans="1:29" ht="19.5" customHeight="1">
      <c r="A146" s="176"/>
      <c r="B146" s="88"/>
      <c r="C146" s="88"/>
      <c r="D146" s="88"/>
      <c r="E146" s="88"/>
      <c r="F146" s="88"/>
      <c r="G146" s="88"/>
      <c r="H146" s="88"/>
      <c r="I146" s="88"/>
      <c r="J146" s="83"/>
      <c r="K146" s="83"/>
      <c r="L146" s="83"/>
      <c r="M146" s="82"/>
      <c r="N146" s="88"/>
      <c r="O146" s="82"/>
      <c r="P146" s="82"/>
      <c r="Q146" s="82"/>
      <c r="R146" s="82"/>
      <c r="S146" s="107"/>
      <c r="T146" s="97"/>
      <c r="U146" s="83"/>
      <c r="V146" s="83"/>
      <c r="W146" s="228"/>
      <c r="X146" s="107"/>
      <c r="Y146" s="112"/>
      <c r="Z146" s="112"/>
      <c r="AA146" s="110"/>
      <c r="AB146" s="110"/>
      <c r="AC146" s="78"/>
    </row>
    <row r="147" spans="1:29" ht="19.5" customHeight="1">
      <c r="A147" s="239" t="s">
        <v>82</v>
      </c>
      <c r="B147" s="240"/>
      <c r="C147" s="88"/>
      <c r="D147" s="88"/>
      <c r="E147" s="88"/>
      <c r="F147" s="88"/>
      <c r="G147" s="88"/>
      <c r="H147" s="88"/>
      <c r="I147" s="88"/>
      <c r="J147" s="83"/>
      <c r="K147" s="83"/>
      <c r="L147" s="83"/>
      <c r="M147" s="82"/>
      <c r="N147" s="88"/>
      <c r="O147" s="82"/>
      <c r="P147" s="82"/>
      <c r="Q147" s="82"/>
      <c r="R147" s="82"/>
      <c r="S147" s="107"/>
      <c r="T147" s="97"/>
      <c r="U147" s="83"/>
      <c r="V147" s="83"/>
      <c r="W147" s="228"/>
      <c r="X147" s="107"/>
      <c r="Y147" s="112"/>
      <c r="Z147" s="112"/>
      <c r="AA147" s="110"/>
      <c r="AB147" s="110"/>
      <c r="AC147" s="78"/>
    </row>
    <row r="148" spans="1:29" ht="19.5" customHeight="1">
      <c r="A148" s="176"/>
      <c r="B148" s="88"/>
      <c r="C148" s="88"/>
      <c r="D148" s="88"/>
      <c r="E148" s="88"/>
      <c r="F148" s="88"/>
      <c r="G148" s="88"/>
      <c r="H148" s="88"/>
      <c r="I148" s="88"/>
      <c r="J148" s="83"/>
      <c r="K148" s="83"/>
      <c r="L148" s="83"/>
      <c r="M148" s="82"/>
      <c r="N148" s="88"/>
      <c r="O148" s="82"/>
      <c r="P148" s="82"/>
      <c r="Q148" s="82"/>
      <c r="R148" s="82"/>
      <c r="S148" s="107"/>
      <c r="T148" s="97"/>
      <c r="U148" s="83"/>
      <c r="V148" s="83"/>
      <c r="W148" s="228"/>
      <c r="X148" s="107"/>
      <c r="Y148" s="112"/>
      <c r="Z148" s="112"/>
      <c r="AA148" s="110"/>
      <c r="AB148" s="110"/>
      <c r="AC148" s="78"/>
    </row>
    <row r="149" spans="1:29" ht="19.5" customHeight="1" thickBot="1">
      <c r="A149" s="465"/>
      <c r="B149" s="478" t="s">
        <v>74</v>
      </c>
      <c r="C149" s="479"/>
      <c r="D149" s="479"/>
      <c r="E149" s="479"/>
      <c r="F149" s="479"/>
      <c r="G149" s="479"/>
      <c r="H149" s="479"/>
      <c r="I149" s="480"/>
      <c r="J149" s="83">
        <v>4</v>
      </c>
      <c r="K149" s="83"/>
      <c r="L149" s="83"/>
      <c r="M149" s="82"/>
      <c r="N149" s="88"/>
      <c r="O149" s="82"/>
      <c r="P149" s="82"/>
      <c r="Q149" s="82"/>
      <c r="R149" s="82"/>
      <c r="S149" s="107"/>
      <c r="T149" s="97"/>
      <c r="U149" s="83"/>
      <c r="V149" s="83"/>
      <c r="W149" s="228"/>
      <c r="X149" s="107"/>
      <c r="Y149" s="112"/>
      <c r="Z149" s="112"/>
      <c r="AA149" s="110"/>
      <c r="AB149" s="110"/>
      <c r="AC149" s="78"/>
    </row>
    <row r="150" spans="1:29" ht="19.5" customHeight="1" thickTop="1">
      <c r="A150" s="465"/>
      <c r="B150" s="481"/>
      <c r="C150" s="482"/>
      <c r="D150" s="482"/>
      <c r="E150" s="482"/>
      <c r="F150" s="482"/>
      <c r="G150" s="482"/>
      <c r="H150" s="482"/>
      <c r="I150" s="483"/>
      <c r="J150" s="320"/>
      <c r="K150" s="321"/>
      <c r="L150" s="83"/>
      <c r="M150" s="82"/>
      <c r="N150" s="82"/>
      <c r="O150" s="82"/>
      <c r="V150" s="83"/>
      <c r="W150" s="228"/>
      <c r="X150" s="107"/>
      <c r="Y150" s="112"/>
      <c r="Z150" s="112"/>
      <c r="AA150" s="110"/>
      <c r="AB150" s="110"/>
      <c r="AC150" s="78"/>
    </row>
    <row r="151" spans="1:29" ht="19.5" customHeight="1" thickBot="1">
      <c r="A151" s="176"/>
      <c r="B151" s="79"/>
      <c r="C151" s="79"/>
      <c r="D151" s="79"/>
      <c r="E151" s="79"/>
      <c r="F151" s="79"/>
      <c r="G151" s="79"/>
      <c r="H151" s="79"/>
      <c r="I151" s="79"/>
      <c r="J151" s="85"/>
      <c r="K151" s="322"/>
      <c r="L151" s="85"/>
      <c r="M151" s="82"/>
      <c r="N151" s="82"/>
      <c r="O151" s="472" t="s">
        <v>116</v>
      </c>
      <c r="P151" s="473"/>
      <c r="Q151" s="473"/>
      <c r="R151" s="473"/>
      <c r="S151" s="473"/>
      <c r="T151" s="473"/>
      <c r="U151" s="474"/>
      <c r="V151" s="89"/>
      <c r="W151" s="229"/>
      <c r="X151" s="107"/>
      <c r="Y151" s="112"/>
      <c r="Z151" s="112"/>
      <c r="AA151" s="110"/>
      <c r="AB151" s="110"/>
      <c r="AC151" s="78"/>
    </row>
    <row r="152" spans="1:29" ht="19.5" customHeight="1" thickTop="1">
      <c r="A152" s="176"/>
      <c r="B152" s="79"/>
      <c r="C152" s="79"/>
      <c r="D152" s="79"/>
      <c r="E152" s="79"/>
      <c r="F152" s="79"/>
      <c r="G152" s="79"/>
      <c r="H152" s="79"/>
      <c r="I152" s="79"/>
      <c r="J152" s="85"/>
      <c r="K152" s="95"/>
      <c r="L152" s="323"/>
      <c r="M152" s="329"/>
      <c r="N152" s="330"/>
      <c r="O152" s="475"/>
      <c r="P152" s="476"/>
      <c r="Q152" s="476"/>
      <c r="R152" s="476"/>
      <c r="S152" s="476"/>
      <c r="T152" s="476"/>
      <c r="U152" s="477"/>
      <c r="V152" s="83"/>
      <c r="W152" s="107"/>
      <c r="X152" s="107"/>
      <c r="Y152" s="112"/>
      <c r="Z152" s="112"/>
      <c r="AA152" s="110"/>
      <c r="AB152" s="110"/>
      <c r="AC152" s="78"/>
    </row>
    <row r="153" spans="1:29" ht="19.5" customHeight="1">
      <c r="A153" s="465"/>
      <c r="B153" s="478" t="s">
        <v>75</v>
      </c>
      <c r="C153" s="479"/>
      <c r="D153" s="479"/>
      <c r="E153" s="479"/>
      <c r="F153" s="479"/>
      <c r="G153" s="479"/>
      <c r="H153" s="479"/>
      <c r="I153" s="480"/>
      <c r="J153" s="86"/>
      <c r="K153" s="99"/>
      <c r="L153" s="85"/>
      <c r="M153" s="82"/>
      <c r="N153" s="88"/>
      <c r="O153" s="82"/>
      <c r="P153" s="82"/>
      <c r="Q153" s="82"/>
      <c r="R153" s="82"/>
      <c r="S153" s="107"/>
      <c r="T153" s="97"/>
      <c r="U153" s="83"/>
      <c r="V153" s="83"/>
      <c r="W153" s="107"/>
      <c r="X153" s="107"/>
      <c r="Y153" s="112"/>
      <c r="Z153" s="112"/>
      <c r="AA153" s="110"/>
      <c r="AB153" s="110"/>
      <c r="AC153" s="78"/>
    </row>
    <row r="154" spans="1:29" ht="19.5" customHeight="1">
      <c r="A154" s="465"/>
      <c r="B154" s="481"/>
      <c r="C154" s="482"/>
      <c r="D154" s="482"/>
      <c r="E154" s="482"/>
      <c r="F154" s="482"/>
      <c r="G154" s="482"/>
      <c r="H154" s="482"/>
      <c r="I154" s="483"/>
      <c r="J154" s="83">
        <v>3</v>
      </c>
      <c r="K154" s="83"/>
      <c r="L154" s="83"/>
      <c r="M154" s="82"/>
      <c r="N154" s="88"/>
      <c r="O154" s="82"/>
      <c r="P154" s="82"/>
      <c r="Q154" s="82"/>
      <c r="R154" s="82"/>
      <c r="S154" s="107"/>
      <c r="T154" s="97"/>
      <c r="U154" s="83"/>
      <c r="V154" s="83"/>
      <c r="W154" s="107"/>
      <c r="X154" s="107"/>
      <c r="Y154" s="112"/>
      <c r="Z154" s="112"/>
      <c r="AA154" s="110"/>
      <c r="AB154" s="110"/>
      <c r="AC154" s="78"/>
    </row>
    <row r="155" spans="1:28" ht="19.5" customHeight="1">
      <c r="A155" s="176"/>
      <c r="B155" s="88"/>
      <c r="C155" s="88"/>
      <c r="D155" s="88"/>
      <c r="E155" s="88"/>
      <c r="F155" s="88"/>
      <c r="G155" s="88"/>
      <c r="H155" s="88"/>
      <c r="I155" s="88"/>
      <c r="J155" s="107"/>
      <c r="K155" s="107"/>
      <c r="L155" s="107"/>
      <c r="M155" s="107"/>
      <c r="N155" s="107"/>
      <c r="O155" s="107"/>
      <c r="P155" s="82"/>
      <c r="Q155" s="82"/>
      <c r="R155" s="82"/>
      <c r="S155" s="107"/>
      <c r="T155" s="107"/>
      <c r="U155" s="107"/>
      <c r="V155" s="107"/>
      <c r="W155" s="107"/>
      <c r="X155" s="107"/>
      <c r="Y155" s="107"/>
      <c r="Z155" s="107"/>
      <c r="AA155" s="110"/>
      <c r="AB155" s="110"/>
    </row>
    <row r="156" spans="1:28" ht="19.5" customHeight="1">
      <c r="A156" s="180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10"/>
      <c r="AB156" s="110"/>
    </row>
    <row r="157" spans="1:28" ht="19.5" customHeight="1">
      <c r="A157" s="180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10"/>
      <c r="AB157" s="110"/>
    </row>
    <row r="158" spans="1:28" ht="19.5" customHeight="1">
      <c r="A158" s="180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10"/>
      <c r="AB158" s="110"/>
    </row>
    <row r="159" spans="1:28" ht="19.5" customHeight="1">
      <c r="A159" s="180"/>
      <c r="B159" s="108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10"/>
      <c r="AB159" s="110"/>
    </row>
    <row r="160" spans="1:28" ht="19.5" customHeight="1">
      <c r="A160" s="18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10"/>
      <c r="AB160" s="110"/>
    </row>
    <row r="161" spans="1:29" ht="19.5" customHeight="1">
      <c r="A161" s="176"/>
      <c r="B161" s="88"/>
      <c r="C161" s="88"/>
      <c r="D161" s="88"/>
      <c r="E161" s="88"/>
      <c r="F161" s="88"/>
      <c r="G161" s="88"/>
      <c r="H161" s="88"/>
      <c r="I161" s="88"/>
      <c r="J161" s="82"/>
      <c r="K161" s="82"/>
      <c r="L161" s="82"/>
      <c r="M161" s="82"/>
      <c r="N161" s="82"/>
      <c r="O161" s="82"/>
      <c r="P161" s="82"/>
      <c r="Q161" s="111"/>
      <c r="R161" s="111"/>
      <c r="S161" s="98"/>
      <c r="T161" s="107"/>
      <c r="U161" s="107"/>
      <c r="V161" s="92"/>
      <c r="W161" s="107"/>
      <c r="X161" s="107"/>
      <c r="Y161" s="112"/>
      <c r="Z161" s="112"/>
      <c r="AA161" s="110"/>
      <c r="AB161" s="110"/>
      <c r="AC161" s="78"/>
    </row>
    <row r="162" spans="1:29" ht="19.5" customHeight="1">
      <c r="A162" s="176"/>
      <c r="B162" s="88"/>
      <c r="C162" s="88"/>
      <c r="D162" s="88"/>
      <c r="E162" s="88"/>
      <c r="F162" s="88"/>
      <c r="G162" s="88"/>
      <c r="H162" s="88"/>
      <c r="I162" s="88"/>
      <c r="J162" s="82"/>
      <c r="K162" s="82"/>
      <c r="L162" s="82"/>
      <c r="M162" s="82"/>
      <c r="N162" s="82"/>
      <c r="O162" s="82"/>
      <c r="P162" s="82"/>
      <c r="Q162" s="107"/>
      <c r="R162" s="107"/>
      <c r="S162" s="98"/>
      <c r="T162" s="98"/>
      <c r="U162" s="107"/>
      <c r="V162" s="107"/>
      <c r="W162" s="107"/>
      <c r="X162" s="107"/>
      <c r="Y162" s="112"/>
      <c r="Z162" s="112"/>
      <c r="AA162" s="110"/>
      <c r="AB162" s="110"/>
      <c r="AC162" s="78"/>
    </row>
    <row r="163" spans="1:29" ht="19.5" customHeight="1">
      <c r="A163" s="181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8"/>
      <c r="Q163" s="107"/>
      <c r="R163" s="107"/>
      <c r="S163" s="108"/>
      <c r="T163" s="111"/>
      <c r="U163" s="111"/>
      <c r="V163" s="111"/>
      <c r="W163" s="107"/>
      <c r="X163" s="107"/>
      <c r="Y163" s="112"/>
      <c r="Z163" s="112"/>
      <c r="AA163" s="110"/>
      <c r="AB163" s="110"/>
      <c r="AC163" s="78"/>
    </row>
    <row r="164" spans="1:29" ht="19.5" customHeight="1">
      <c r="A164" s="179"/>
      <c r="B164" s="83"/>
      <c r="C164" s="83"/>
      <c r="D164" s="83"/>
      <c r="E164" s="83"/>
      <c r="F164" s="83"/>
      <c r="G164" s="83"/>
      <c r="H164" s="83"/>
      <c r="I164" s="83"/>
      <c r="J164" s="107"/>
      <c r="K164" s="107"/>
      <c r="L164" s="107"/>
      <c r="M164" s="82"/>
      <c r="N164" s="82"/>
      <c r="O164" s="82"/>
      <c r="P164" s="82"/>
      <c r="Q164" s="82"/>
      <c r="R164" s="82"/>
      <c r="S164" s="111"/>
      <c r="T164" s="111"/>
      <c r="U164" s="111"/>
      <c r="V164" s="111"/>
      <c r="W164" s="107"/>
      <c r="X164" s="107"/>
      <c r="Y164" s="112"/>
      <c r="Z164" s="112"/>
      <c r="AA164" s="110"/>
      <c r="AB164" s="110"/>
      <c r="AC164" s="78"/>
    </row>
    <row r="165" spans="1:29" ht="12" customHeight="1">
      <c r="A165" s="176"/>
      <c r="B165" s="88"/>
      <c r="C165" s="88"/>
      <c r="D165" s="88"/>
      <c r="E165" s="88"/>
      <c r="F165" s="88"/>
      <c r="G165" s="88"/>
      <c r="H165" s="88"/>
      <c r="I165" s="88"/>
      <c r="J165" s="83"/>
      <c r="K165" s="83"/>
      <c r="L165" s="83"/>
      <c r="M165" s="82"/>
      <c r="N165" s="82"/>
      <c r="O165" s="82"/>
      <c r="P165" s="82"/>
      <c r="Q165" s="107"/>
      <c r="R165" s="107"/>
      <c r="S165" s="82"/>
      <c r="T165" s="107"/>
      <c r="U165" s="110"/>
      <c r="V165" s="107"/>
      <c r="W165" s="107"/>
      <c r="X165" s="107"/>
      <c r="Y165" s="112"/>
      <c r="Z165" s="112"/>
      <c r="AA165" s="110"/>
      <c r="AB165" s="110"/>
      <c r="AC165" s="78"/>
    </row>
    <row r="166" spans="1:29" ht="12" customHeight="1">
      <c r="A166" s="176"/>
      <c r="B166" s="88"/>
      <c r="C166" s="88"/>
      <c r="D166" s="88"/>
      <c r="E166" s="88"/>
      <c r="F166" s="88"/>
      <c r="G166" s="88"/>
      <c r="H166" s="88"/>
      <c r="I166" s="88"/>
      <c r="J166" s="83"/>
      <c r="K166" s="83"/>
      <c r="L166" s="83"/>
      <c r="M166" s="82"/>
      <c r="N166" s="82"/>
      <c r="O166" s="82"/>
      <c r="P166" s="82"/>
      <c r="Q166" s="82"/>
      <c r="R166" s="82"/>
      <c r="S166" s="82"/>
      <c r="T166" s="107"/>
      <c r="U166" s="107"/>
      <c r="V166" s="107"/>
      <c r="W166" s="107"/>
      <c r="X166" s="107"/>
      <c r="Y166" s="112"/>
      <c r="Z166" s="112"/>
      <c r="AA166" s="110"/>
      <c r="AB166" s="110"/>
      <c r="AC166" s="78"/>
    </row>
    <row r="167" spans="1:29" ht="12" customHeight="1">
      <c r="A167" s="179"/>
      <c r="B167" s="83"/>
      <c r="C167" s="83"/>
      <c r="D167" s="83"/>
      <c r="E167" s="83"/>
      <c r="F167" s="83"/>
      <c r="G167" s="83"/>
      <c r="H167" s="83"/>
      <c r="I167" s="83"/>
      <c r="J167" s="107"/>
      <c r="K167" s="107"/>
      <c r="L167" s="107"/>
      <c r="M167" s="82"/>
      <c r="N167" s="82"/>
      <c r="O167" s="82"/>
      <c r="P167" s="82"/>
      <c r="Q167" s="82"/>
      <c r="R167" s="82"/>
      <c r="S167" s="82"/>
      <c r="T167" s="107"/>
      <c r="U167" s="107"/>
      <c r="V167" s="107"/>
      <c r="W167" s="107"/>
      <c r="X167" s="107"/>
      <c r="Y167" s="107"/>
      <c r="Z167" s="107"/>
      <c r="AA167" s="110"/>
      <c r="AB167" s="110"/>
      <c r="AC167" s="78"/>
    </row>
    <row r="168" spans="1:29" ht="12" customHeight="1">
      <c r="A168" s="179"/>
      <c r="B168" s="83"/>
      <c r="C168" s="83"/>
      <c r="D168" s="83"/>
      <c r="E168" s="83"/>
      <c r="F168" s="83"/>
      <c r="G168" s="83"/>
      <c r="H168" s="83"/>
      <c r="I168" s="83"/>
      <c r="J168" s="107"/>
      <c r="K168" s="107"/>
      <c r="L168" s="107"/>
      <c r="M168" s="83"/>
      <c r="N168" s="83"/>
      <c r="O168" s="82"/>
      <c r="P168" s="82"/>
      <c r="Q168" s="82"/>
      <c r="R168" s="82"/>
      <c r="S168" s="82"/>
      <c r="T168" s="107"/>
      <c r="U168" s="107"/>
      <c r="V168" s="107"/>
      <c r="W168" s="107"/>
      <c r="X168" s="107"/>
      <c r="Y168" s="107"/>
      <c r="Z168" s="107"/>
      <c r="AA168" s="110"/>
      <c r="AB168" s="110"/>
      <c r="AC168" s="78"/>
    </row>
    <row r="169" spans="1:28" ht="12" customHeight="1">
      <c r="A169" s="176"/>
      <c r="B169" s="88"/>
      <c r="C169" s="88"/>
      <c r="D169" s="88"/>
      <c r="E169" s="88"/>
      <c r="F169" s="88"/>
      <c r="G169" s="88"/>
      <c r="H169" s="88"/>
      <c r="I169" s="88"/>
      <c r="J169" s="107"/>
      <c r="K169" s="107"/>
      <c r="L169" s="107"/>
      <c r="M169" s="82"/>
      <c r="N169" s="82"/>
      <c r="O169" s="82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10"/>
      <c r="AB169" s="110"/>
    </row>
    <row r="170" spans="1:28" ht="12" customHeight="1">
      <c r="A170" s="176"/>
      <c r="B170" s="88"/>
      <c r="C170" s="88"/>
      <c r="D170" s="88"/>
      <c r="E170" s="88"/>
      <c r="F170" s="88"/>
      <c r="G170" s="88"/>
      <c r="H170" s="88"/>
      <c r="I170" s="88"/>
      <c r="J170" s="107"/>
      <c r="K170" s="107"/>
      <c r="L170" s="107"/>
      <c r="M170" s="88"/>
      <c r="N170" s="88"/>
      <c r="O170" s="88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10"/>
      <c r="AB170" s="110"/>
    </row>
    <row r="171" spans="1:28" ht="12" customHeight="1">
      <c r="A171" s="180"/>
      <c r="B171" s="82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82"/>
      <c r="N171" s="88"/>
      <c r="O171" s="96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10"/>
      <c r="AB171" s="110"/>
    </row>
    <row r="172" spans="1:28" ht="12" customHeight="1">
      <c r="A172" s="180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88"/>
      <c r="N172" s="88"/>
      <c r="O172" s="88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10"/>
      <c r="AB172" s="110"/>
    </row>
    <row r="173" spans="1:28" ht="12" customHeight="1">
      <c r="A173" s="176"/>
      <c r="B173" s="88"/>
      <c r="C173" s="88"/>
      <c r="D173" s="88"/>
      <c r="E173" s="88"/>
      <c r="F173" s="88"/>
      <c r="G173" s="88"/>
      <c r="H173" s="88"/>
      <c r="I173" s="88"/>
      <c r="J173" s="107"/>
      <c r="K173" s="107"/>
      <c r="L173" s="107"/>
      <c r="M173" s="82"/>
      <c r="N173" s="88"/>
      <c r="O173" s="82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10"/>
      <c r="AB173" s="110"/>
    </row>
    <row r="174" spans="1:28" ht="12" customHeight="1">
      <c r="A174" s="176"/>
      <c r="B174" s="88"/>
      <c r="C174" s="88"/>
      <c r="D174" s="88"/>
      <c r="E174" s="88"/>
      <c r="F174" s="88"/>
      <c r="G174" s="88"/>
      <c r="H174" s="88"/>
      <c r="I174" s="88"/>
      <c r="J174" s="111"/>
      <c r="K174" s="107"/>
      <c r="L174" s="107"/>
      <c r="M174" s="82"/>
      <c r="N174" s="82"/>
      <c r="O174" s="82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10"/>
      <c r="AB174" s="110"/>
    </row>
    <row r="175" spans="1:28" ht="15">
      <c r="A175" s="180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10"/>
      <c r="AB175" s="110"/>
    </row>
    <row r="176" spans="1:28" ht="15">
      <c r="A176" s="180"/>
      <c r="B176" s="108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10"/>
      <c r="AB176" s="110"/>
    </row>
    <row r="177" spans="1:28" ht="15">
      <c r="A177" s="180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10"/>
      <c r="AB177" s="110"/>
    </row>
    <row r="178" spans="1:29" ht="12" customHeight="1">
      <c r="A178" s="176"/>
      <c r="B178" s="88"/>
      <c r="C178" s="88"/>
      <c r="D178" s="88"/>
      <c r="E178" s="88"/>
      <c r="F178" s="88"/>
      <c r="G178" s="88"/>
      <c r="H178" s="88"/>
      <c r="I178" s="88"/>
      <c r="J178" s="82"/>
      <c r="K178" s="82"/>
      <c r="L178" s="82"/>
      <c r="M178" s="82"/>
      <c r="N178" s="82"/>
      <c r="O178" s="82"/>
      <c r="P178" s="82"/>
      <c r="Q178" s="111"/>
      <c r="R178" s="111"/>
      <c r="S178" s="98"/>
      <c r="T178" s="107"/>
      <c r="U178" s="107"/>
      <c r="V178" s="92"/>
      <c r="W178" s="107"/>
      <c r="X178" s="107"/>
      <c r="Y178" s="112"/>
      <c r="Z178" s="112"/>
      <c r="AA178" s="110"/>
      <c r="AB178" s="110"/>
      <c r="AC178" s="78"/>
    </row>
    <row r="179" spans="1:29" ht="12" customHeight="1">
      <c r="A179" s="176"/>
      <c r="B179" s="88"/>
      <c r="C179" s="88"/>
      <c r="D179" s="88"/>
      <c r="E179" s="88"/>
      <c r="F179" s="88"/>
      <c r="G179" s="88"/>
      <c r="H179" s="88"/>
      <c r="I179" s="88"/>
      <c r="J179" s="82"/>
      <c r="K179" s="82"/>
      <c r="L179" s="82"/>
      <c r="M179" s="82"/>
      <c r="N179" s="82"/>
      <c r="O179" s="82"/>
      <c r="P179" s="107"/>
      <c r="Q179" s="107"/>
      <c r="R179" s="107"/>
      <c r="S179" s="98"/>
      <c r="T179" s="98"/>
      <c r="U179" s="107"/>
      <c r="V179" s="107"/>
      <c r="W179" s="107"/>
      <c r="X179" s="107"/>
      <c r="Y179" s="112"/>
      <c r="Z179" s="112"/>
      <c r="AA179" s="110"/>
      <c r="AB179" s="110"/>
      <c r="AC179" s="78"/>
    </row>
    <row r="180" spans="1:29" ht="12" customHeight="1">
      <c r="A180" s="181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8"/>
      <c r="Q180" s="107"/>
      <c r="R180" s="107"/>
      <c r="S180" s="108"/>
      <c r="T180" s="111"/>
      <c r="U180" s="111"/>
      <c r="V180" s="111"/>
      <c r="W180" s="107"/>
      <c r="X180" s="107"/>
      <c r="Y180" s="112"/>
      <c r="Z180" s="112"/>
      <c r="AA180" s="110"/>
      <c r="AB180" s="110"/>
      <c r="AC180" s="78"/>
    </row>
    <row r="181" spans="1:29" ht="12" customHeight="1">
      <c r="A181" s="179"/>
      <c r="B181" s="83"/>
      <c r="C181" s="83"/>
      <c r="D181" s="83"/>
      <c r="E181" s="83"/>
      <c r="F181" s="83"/>
      <c r="G181" s="83"/>
      <c r="H181" s="83"/>
      <c r="I181" s="83"/>
      <c r="J181" s="107"/>
      <c r="K181" s="107"/>
      <c r="L181" s="107"/>
      <c r="M181" s="82"/>
      <c r="N181" s="82"/>
      <c r="O181" s="82"/>
      <c r="P181" s="82"/>
      <c r="Q181" s="82"/>
      <c r="R181" s="82"/>
      <c r="S181" s="111"/>
      <c r="T181" s="111"/>
      <c r="U181" s="111"/>
      <c r="V181" s="111"/>
      <c r="W181" s="107"/>
      <c r="X181" s="107"/>
      <c r="Y181" s="112"/>
      <c r="Z181" s="112"/>
      <c r="AA181" s="110"/>
      <c r="AB181" s="110"/>
      <c r="AC181" s="78"/>
    </row>
    <row r="182" spans="1:29" ht="12" customHeight="1">
      <c r="A182" s="176"/>
      <c r="B182" s="88"/>
      <c r="C182" s="88"/>
      <c r="D182" s="88"/>
      <c r="E182" s="88"/>
      <c r="F182" s="88"/>
      <c r="G182" s="88"/>
      <c r="H182" s="88"/>
      <c r="I182" s="88"/>
      <c r="J182" s="83"/>
      <c r="K182" s="83"/>
      <c r="L182" s="83"/>
      <c r="M182" s="82"/>
      <c r="N182" s="82"/>
      <c r="O182" s="82"/>
      <c r="P182" s="82"/>
      <c r="Q182" s="110"/>
      <c r="R182" s="110"/>
      <c r="S182" s="82"/>
      <c r="T182" s="107"/>
      <c r="U182" s="110"/>
      <c r="V182" s="107"/>
      <c r="W182" s="107"/>
      <c r="X182" s="107"/>
      <c r="Y182" s="112"/>
      <c r="Z182" s="112"/>
      <c r="AA182" s="110"/>
      <c r="AB182" s="110"/>
      <c r="AC182" s="78"/>
    </row>
    <row r="183" spans="1:29" ht="12" customHeight="1">
      <c r="A183" s="176"/>
      <c r="B183" s="88"/>
      <c r="C183" s="88"/>
      <c r="D183" s="88"/>
      <c r="E183" s="88"/>
      <c r="F183" s="88"/>
      <c r="G183" s="88"/>
      <c r="H183" s="88"/>
      <c r="I183" s="88"/>
      <c r="J183" s="83"/>
      <c r="K183" s="83"/>
      <c r="L183" s="83"/>
      <c r="M183" s="82"/>
      <c r="N183" s="82"/>
      <c r="O183" s="82"/>
      <c r="P183" s="82"/>
      <c r="Q183" s="82"/>
      <c r="R183" s="82"/>
      <c r="S183" s="82"/>
      <c r="T183" s="107"/>
      <c r="U183" s="107"/>
      <c r="V183" s="107"/>
      <c r="W183" s="107"/>
      <c r="X183" s="107"/>
      <c r="Y183" s="112"/>
      <c r="Z183" s="112"/>
      <c r="AA183" s="110"/>
      <c r="AB183" s="110"/>
      <c r="AC183" s="78"/>
    </row>
    <row r="184" spans="1:29" ht="12" customHeight="1">
      <c r="A184" s="179"/>
      <c r="B184" s="83"/>
      <c r="C184" s="83"/>
      <c r="D184" s="83"/>
      <c r="E184" s="83"/>
      <c r="F184" s="83"/>
      <c r="G184" s="83"/>
      <c r="H184" s="83"/>
      <c r="I184" s="83"/>
      <c r="J184" s="107"/>
      <c r="K184" s="107"/>
      <c r="L184" s="107"/>
      <c r="M184" s="82"/>
      <c r="N184" s="82"/>
      <c r="O184" s="82"/>
      <c r="P184" s="82"/>
      <c r="Q184" s="82"/>
      <c r="R184" s="82"/>
      <c r="S184" s="82"/>
      <c r="T184" s="107"/>
      <c r="U184" s="107"/>
      <c r="V184" s="107"/>
      <c r="W184" s="107"/>
      <c r="X184" s="107"/>
      <c r="Y184" s="107"/>
      <c r="Z184" s="107"/>
      <c r="AA184" s="110"/>
      <c r="AB184" s="110"/>
      <c r="AC184" s="78"/>
    </row>
    <row r="185" spans="1:28" ht="15">
      <c r="A185" s="180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10"/>
      <c r="AB185" s="110"/>
    </row>
    <row r="186" spans="1:28" ht="15">
      <c r="A186" s="180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10"/>
      <c r="AB186" s="110"/>
    </row>
    <row r="187" spans="1:28" ht="15">
      <c r="A187" s="180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10"/>
      <c r="AB187" s="110"/>
    </row>
    <row r="188" spans="1:28" ht="15">
      <c r="A188" s="180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10"/>
      <c r="AB188" s="110"/>
    </row>
    <row r="189" spans="1:28" ht="15">
      <c r="A189" s="180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10"/>
      <c r="AB189" s="110"/>
    </row>
    <row r="190" spans="1:28" ht="15">
      <c r="A190" s="180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10"/>
      <c r="AB190" s="110"/>
    </row>
    <row r="191" spans="1:28" ht="15">
      <c r="A191" s="180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10"/>
      <c r="AB191" s="110"/>
    </row>
    <row r="192" spans="1:28" ht="15">
      <c r="A192" s="180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10"/>
      <c r="AB192" s="110"/>
    </row>
    <row r="193" spans="1:28" ht="15">
      <c r="A193" s="180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10"/>
      <c r="AB193" s="110"/>
    </row>
    <row r="194" spans="1:28" ht="15">
      <c r="A194" s="180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10"/>
      <c r="AB194" s="110"/>
    </row>
    <row r="195" spans="1:28" ht="15">
      <c r="A195" s="180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10"/>
      <c r="AB195" s="110"/>
    </row>
    <row r="196" spans="1:28" ht="15">
      <c r="A196" s="180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10"/>
      <c r="AB196" s="110"/>
    </row>
    <row r="197" spans="1:28" ht="15">
      <c r="A197" s="180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10"/>
      <c r="AB197" s="110"/>
    </row>
    <row r="198" spans="1:28" ht="15">
      <c r="A198" s="180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10"/>
      <c r="AB198" s="110"/>
    </row>
    <row r="199" spans="1:28" ht="15">
      <c r="A199" s="180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10"/>
      <c r="AB199" s="110"/>
    </row>
    <row r="200" spans="1:28" ht="15">
      <c r="A200" s="18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10"/>
      <c r="AB200" s="110"/>
    </row>
    <row r="201" spans="1:28" ht="15">
      <c r="A201" s="180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10"/>
      <c r="AB201" s="110"/>
    </row>
    <row r="202" spans="1:28" ht="15">
      <c r="A202" s="180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10"/>
      <c r="AB202" s="110"/>
    </row>
    <row r="203" spans="1:28" ht="15">
      <c r="A203" s="180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10"/>
      <c r="AB203" s="110"/>
    </row>
    <row r="204" spans="1:28" ht="15">
      <c r="A204" s="180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10"/>
      <c r="AB204" s="110"/>
    </row>
    <row r="205" spans="1:28" ht="15">
      <c r="A205" s="180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10"/>
      <c r="AB205" s="110"/>
    </row>
    <row r="206" spans="1:28" ht="15">
      <c r="A206" s="180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10"/>
      <c r="AB206" s="110"/>
    </row>
    <row r="207" spans="1:28" ht="15">
      <c r="A207" s="180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10"/>
      <c r="AB207" s="110"/>
    </row>
    <row r="208" spans="1:28" ht="15">
      <c r="A208" s="180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10"/>
      <c r="AB208" s="110"/>
    </row>
    <row r="209" spans="1:28" ht="15">
      <c r="A209" s="180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10"/>
      <c r="AB209" s="110"/>
    </row>
    <row r="210" spans="1:28" ht="15">
      <c r="A210" s="18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10"/>
      <c r="AB210" s="110"/>
    </row>
    <row r="211" spans="1:28" ht="15">
      <c r="A211" s="180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10"/>
      <c r="AB211" s="110"/>
    </row>
    <row r="212" spans="1:28" ht="15">
      <c r="A212" s="180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10"/>
      <c r="AB212" s="110"/>
    </row>
    <row r="213" spans="1:28" ht="15">
      <c r="A213" s="180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10"/>
      <c r="AB213" s="110"/>
    </row>
    <row r="214" spans="1:28" ht="15">
      <c r="A214" s="180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10"/>
      <c r="AB214" s="110"/>
    </row>
    <row r="215" spans="1:28" ht="15">
      <c r="A215" s="180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10"/>
      <c r="AB215" s="110"/>
    </row>
    <row r="216" spans="1:28" ht="15">
      <c r="A216" s="180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10"/>
      <c r="AB216" s="110"/>
    </row>
    <row r="217" spans="1:28" ht="15">
      <c r="A217" s="180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10"/>
      <c r="AB217" s="110"/>
    </row>
    <row r="218" spans="1:28" ht="15">
      <c r="A218" s="180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10"/>
      <c r="AB218" s="110"/>
    </row>
    <row r="219" spans="1:28" ht="15">
      <c r="A219" s="180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10"/>
      <c r="AB219" s="110"/>
    </row>
    <row r="220" spans="1:28" ht="15">
      <c r="A220" s="18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10"/>
      <c r="AB220" s="110"/>
    </row>
    <row r="221" spans="1:28" ht="15">
      <c r="A221" s="180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10"/>
      <c r="AB221" s="110"/>
    </row>
    <row r="222" spans="1:28" ht="15">
      <c r="A222" s="180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10"/>
      <c r="AB222" s="110"/>
    </row>
    <row r="223" spans="1:28" ht="15">
      <c r="A223" s="180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10"/>
      <c r="AB223" s="110"/>
    </row>
    <row r="224" spans="1:28" ht="15">
      <c r="A224" s="180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10"/>
      <c r="AB224" s="110"/>
    </row>
    <row r="225" spans="1:28" ht="15">
      <c r="A225" s="180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10"/>
      <c r="AB225" s="110"/>
    </row>
    <row r="226" spans="1:28" ht="15">
      <c r="A226" s="180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10"/>
      <c r="AB226" s="110"/>
    </row>
    <row r="227" spans="1:28" ht="15">
      <c r="A227" s="180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10"/>
      <c r="AB227" s="110"/>
    </row>
    <row r="228" spans="1:28" ht="15">
      <c r="A228" s="180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10"/>
      <c r="AB228" s="110"/>
    </row>
    <row r="229" spans="1:28" ht="15">
      <c r="A229" s="180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10"/>
      <c r="AB229" s="110"/>
    </row>
    <row r="230" spans="1:28" ht="15">
      <c r="A230" s="180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10"/>
      <c r="AB230" s="110"/>
    </row>
    <row r="231" spans="1:28" ht="15">
      <c r="A231" s="180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10"/>
      <c r="AB231" s="110"/>
    </row>
    <row r="232" spans="1:28" ht="15">
      <c r="A232" s="180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10"/>
      <c r="AB232" s="110"/>
    </row>
    <row r="233" spans="1:28" ht="15">
      <c r="A233" s="180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10"/>
      <c r="AB233" s="110"/>
    </row>
    <row r="234" spans="1:28" ht="15">
      <c r="A234" s="180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10"/>
      <c r="AB234" s="110"/>
    </row>
    <row r="235" spans="1:28" ht="15">
      <c r="A235" s="180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10"/>
      <c r="AB235" s="110"/>
    </row>
    <row r="236" spans="1:28" ht="15">
      <c r="A236" s="180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10"/>
      <c r="AB236" s="110"/>
    </row>
    <row r="237" spans="1:28" ht="15">
      <c r="A237" s="180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10"/>
      <c r="AB237" s="110"/>
    </row>
    <row r="238" spans="1:28" ht="15">
      <c r="A238" s="180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10"/>
      <c r="AB238" s="110"/>
    </row>
    <row r="239" spans="1:28" ht="15">
      <c r="A239" s="180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10"/>
      <c r="AB239" s="110"/>
    </row>
    <row r="240" spans="1:28" ht="15">
      <c r="A240" s="180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10"/>
      <c r="AB240" s="110"/>
    </row>
    <row r="241" spans="1:28" ht="15">
      <c r="A241" s="180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10"/>
      <c r="AB241" s="110"/>
    </row>
    <row r="242" spans="1:28" ht="15">
      <c r="A242" s="180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10"/>
      <c r="AB242" s="110"/>
    </row>
    <row r="243" spans="1:28" ht="15">
      <c r="A243" s="180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10"/>
      <c r="AB243" s="110"/>
    </row>
    <row r="244" spans="1:28" ht="15">
      <c r="A244" s="180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10"/>
      <c r="AB244" s="110"/>
    </row>
    <row r="245" spans="1:28" ht="15">
      <c r="A245" s="180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10"/>
      <c r="AB245" s="110"/>
    </row>
    <row r="246" spans="1:28" ht="15">
      <c r="A246" s="180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10"/>
      <c r="AB246" s="110"/>
    </row>
    <row r="247" spans="1:28" ht="15">
      <c r="A247" s="180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10"/>
      <c r="AB247" s="110"/>
    </row>
    <row r="248" spans="1:28" ht="15">
      <c r="A248" s="180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10"/>
      <c r="AB248" s="110"/>
    </row>
    <row r="249" spans="1:28" ht="15">
      <c r="A249" s="180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10"/>
      <c r="AB249" s="110"/>
    </row>
    <row r="250" spans="1:28" ht="15">
      <c r="A250" s="180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10"/>
      <c r="AB250" s="110"/>
    </row>
    <row r="251" spans="1:28" ht="15">
      <c r="A251" s="180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10"/>
      <c r="AB251" s="110"/>
    </row>
    <row r="252" spans="1:28" ht="15">
      <c r="A252" s="180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10"/>
      <c r="AB252" s="110"/>
    </row>
    <row r="253" spans="1:28" ht="15">
      <c r="A253" s="180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10"/>
      <c r="AB253" s="110"/>
    </row>
    <row r="254" spans="1:28" ht="15">
      <c r="A254" s="180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10"/>
      <c r="AB254" s="110"/>
    </row>
    <row r="255" spans="1:28" ht="15">
      <c r="A255" s="180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10"/>
      <c r="AB255" s="110"/>
    </row>
    <row r="256" spans="1:28" ht="15">
      <c r="A256" s="180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10"/>
      <c r="AB256" s="110"/>
    </row>
    <row r="257" spans="1:28" ht="15">
      <c r="A257" s="180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10"/>
      <c r="AB257" s="110"/>
    </row>
    <row r="258" spans="1:28" ht="15">
      <c r="A258" s="180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10"/>
      <c r="AB258" s="110"/>
    </row>
    <row r="259" spans="1:28" ht="15">
      <c r="A259" s="180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10"/>
      <c r="AB259" s="110"/>
    </row>
    <row r="260" spans="1:28" ht="15">
      <c r="A260" s="180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10"/>
      <c r="AB260" s="110"/>
    </row>
    <row r="261" spans="1:28" ht="15">
      <c r="A261" s="180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10"/>
      <c r="AB261" s="110"/>
    </row>
    <row r="262" spans="1:28" ht="15">
      <c r="A262" s="180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10"/>
      <c r="AB262" s="110"/>
    </row>
    <row r="263" spans="1:28" ht="15">
      <c r="A263" s="180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10"/>
      <c r="AB263" s="110"/>
    </row>
    <row r="264" spans="1:28" ht="15">
      <c r="A264" s="180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10"/>
      <c r="AB264" s="110"/>
    </row>
    <row r="265" spans="1:28" ht="15">
      <c r="A265" s="180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10"/>
      <c r="AB265" s="110"/>
    </row>
    <row r="266" spans="1:28" ht="15">
      <c r="A266" s="180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10"/>
      <c r="AB266" s="110"/>
    </row>
    <row r="267" spans="1:28" ht="15">
      <c r="A267" s="180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10"/>
      <c r="AB267" s="110"/>
    </row>
    <row r="268" spans="1:28" ht="15">
      <c r="A268" s="180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10"/>
      <c r="AB268" s="110"/>
    </row>
    <row r="269" spans="1:28" ht="15">
      <c r="A269" s="180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10"/>
      <c r="AB269" s="110"/>
    </row>
    <row r="270" spans="1:28" ht="15">
      <c r="A270" s="180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10"/>
      <c r="AB270" s="110"/>
    </row>
    <row r="271" spans="1:28" ht="15">
      <c r="A271" s="180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10"/>
      <c r="AB271" s="110"/>
    </row>
    <row r="272" spans="1:28" ht="15">
      <c r="A272" s="180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10"/>
      <c r="AB272" s="110"/>
    </row>
    <row r="273" spans="1:28" ht="15">
      <c r="A273" s="180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10"/>
      <c r="AB273" s="110"/>
    </row>
    <row r="274" spans="1:28" ht="15">
      <c r="A274" s="180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10"/>
      <c r="AB274" s="110"/>
    </row>
    <row r="275" spans="1:28" ht="15">
      <c r="A275" s="180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10"/>
      <c r="AB275" s="110"/>
    </row>
    <row r="276" spans="1:28" ht="15">
      <c r="A276" s="180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10"/>
      <c r="AB276" s="110"/>
    </row>
    <row r="277" spans="1:28" ht="15">
      <c r="A277" s="180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10"/>
      <c r="AB277" s="110"/>
    </row>
    <row r="278" spans="1:28" ht="15">
      <c r="A278" s="180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10"/>
      <c r="AB278" s="110"/>
    </row>
    <row r="279" spans="1:28" ht="15">
      <c r="A279" s="180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10"/>
      <c r="AB279" s="110"/>
    </row>
    <row r="280" spans="1:28" ht="15">
      <c r="A280" s="180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10"/>
      <c r="AB280" s="110"/>
    </row>
    <row r="281" spans="1:28" ht="15">
      <c r="A281" s="180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10"/>
      <c r="AB281" s="110"/>
    </row>
    <row r="282" spans="1:28" ht="15">
      <c r="A282" s="180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10"/>
      <c r="AB282" s="110"/>
    </row>
    <row r="283" spans="1:28" ht="15">
      <c r="A283" s="180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10"/>
      <c r="AB283" s="110"/>
    </row>
    <row r="284" spans="1:28" ht="15">
      <c r="A284" s="180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10"/>
      <c r="AB284" s="110"/>
    </row>
    <row r="285" spans="1:28" ht="15">
      <c r="A285" s="180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10"/>
      <c r="AB285" s="110"/>
    </row>
    <row r="286" spans="1:28" ht="15">
      <c r="A286" s="180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10"/>
      <c r="AB286" s="110"/>
    </row>
    <row r="287" spans="1:28" ht="15">
      <c r="A287" s="180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10"/>
      <c r="AB287" s="110"/>
    </row>
    <row r="288" spans="1:28" ht="15">
      <c r="A288" s="180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10"/>
      <c r="AB288" s="110"/>
    </row>
    <row r="289" spans="1:28" ht="15">
      <c r="A289" s="180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10"/>
      <c r="AB289" s="110"/>
    </row>
    <row r="290" spans="1:28" ht="15">
      <c r="A290" s="180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10"/>
      <c r="AB290" s="110"/>
    </row>
    <row r="291" spans="1:28" ht="15">
      <c r="A291" s="180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10"/>
      <c r="AB291" s="110"/>
    </row>
    <row r="292" spans="1:28" ht="15">
      <c r="A292" s="180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10"/>
      <c r="AB292" s="110"/>
    </row>
    <row r="293" spans="1:28" ht="15">
      <c r="A293" s="180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10"/>
      <c r="AB293" s="110"/>
    </row>
    <row r="294" spans="1:28" ht="15">
      <c r="A294" s="180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10"/>
      <c r="AB294" s="110"/>
    </row>
    <row r="295" spans="1:28" ht="15">
      <c r="A295" s="180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10"/>
      <c r="AB295" s="110"/>
    </row>
    <row r="296" spans="1:28" ht="15">
      <c r="A296" s="180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10"/>
      <c r="AB296" s="110"/>
    </row>
    <row r="297" spans="1:28" ht="15">
      <c r="A297" s="180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10"/>
      <c r="AB297" s="110"/>
    </row>
    <row r="298" spans="1:28" ht="15">
      <c r="A298" s="180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10"/>
      <c r="AB298" s="110"/>
    </row>
    <row r="299" spans="1:28" ht="15">
      <c r="A299" s="180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10"/>
      <c r="AB299" s="110"/>
    </row>
    <row r="300" spans="1:28" ht="15">
      <c r="A300" s="180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10"/>
      <c r="AB300" s="110"/>
    </row>
    <row r="301" spans="1:28" ht="15">
      <c r="A301" s="180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10"/>
      <c r="AB301" s="110"/>
    </row>
    <row r="302" spans="1:28" ht="15">
      <c r="A302" s="180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10"/>
      <c r="AB302" s="110"/>
    </row>
    <row r="303" spans="1:28" ht="15">
      <c r="A303" s="180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10"/>
      <c r="AB303" s="110"/>
    </row>
    <row r="304" spans="1:28" ht="15">
      <c r="A304" s="180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10"/>
      <c r="AB304" s="110"/>
    </row>
    <row r="305" spans="1:28" ht="15">
      <c r="A305" s="180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10"/>
      <c r="AB305" s="110"/>
    </row>
    <row r="306" spans="1:28" ht="15">
      <c r="A306" s="180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10"/>
      <c r="AB306" s="110"/>
    </row>
    <row r="307" spans="1:28" ht="15">
      <c r="A307" s="180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10"/>
      <c r="AB307" s="110"/>
    </row>
    <row r="308" spans="1:28" ht="15">
      <c r="A308" s="180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10"/>
      <c r="AB308" s="110"/>
    </row>
    <row r="309" spans="1:28" ht="15">
      <c r="A309" s="180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10"/>
      <c r="AB309" s="110"/>
    </row>
    <row r="310" spans="1:28" ht="15">
      <c r="A310" s="180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10"/>
      <c r="AB310" s="110"/>
    </row>
    <row r="311" spans="1:28" ht="15">
      <c r="A311" s="180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10"/>
      <c r="AB311" s="110"/>
    </row>
    <row r="312" spans="1:28" ht="15">
      <c r="A312" s="180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10"/>
      <c r="AB312" s="110"/>
    </row>
    <row r="313" spans="1:28" ht="15">
      <c r="A313" s="180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10"/>
      <c r="AB313" s="110"/>
    </row>
    <row r="314" spans="1:28" ht="15">
      <c r="A314" s="180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10"/>
      <c r="AB314" s="110"/>
    </row>
    <row r="315" spans="1:28" ht="15">
      <c r="A315" s="180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10"/>
      <c r="AB315" s="110"/>
    </row>
    <row r="316" spans="1:28" ht="15">
      <c r="A316" s="180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10"/>
      <c r="AB316" s="110"/>
    </row>
    <row r="317" spans="1:28" ht="15">
      <c r="A317" s="180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10"/>
      <c r="AB317" s="110"/>
    </row>
    <row r="318" spans="1:28" ht="15">
      <c r="A318" s="180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10"/>
      <c r="AB318" s="110"/>
    </row>
    <row r="319" spans="1:28" ht="15">
      <c r="A319" s="180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10"/>
      <c r="AB319" s="110"/>
    </row>
    <row r="320" spans="1:28" ht="15">
      <c r="A320" s="180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10"/>
      <c r="AB320" s="110"/>
    </row>
    <row r="321" spans="1:28" ht="15">
      <c r="A321" s="180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10"/>
      <c r="AB321" s="110"/>
    </row>
    <row r="322" spans="1:28" ht="15">
      <c r="A322" s="180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10"/>
      <c r="AB322" s="110"/>
    </row>
    <row r="323" spans="1:28" ht="15">
      <c r="A323" s="180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10"/>
      <c r="AB323" s="110"/>
    </row>
    <row r="324" spans="1:28" ht="15">
      <c r="A324" s="180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10"/>
      <c r="AB324" s="110"/>
    </row>
    <row r="325" spans="1:28" ht="15">
      <c r="A325" s="180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10"/>
      <c r="AB325" s="110"/>
    </row>
    <row r="326" spans="1:28" ht="15">
      <c r="A326" s="180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10"/>
      <c r="AB326" s="110"/>
    </row>
    <row r="327" spans="1:28" ht="15">
      <c r="A327" s="180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10"/>
      <c r="AB327" s="110"/>
    </row>
    <row r="328" spans="1:28" ht="15">
      <c r="A328" s="180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10"/>
      <c r="AB328" s="110"/>
    </row>
    <row r="329" spans="1:28" ht="15">
      <c r="A329" s="180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10"/>
      <c r="AB329" s="110"/>
    </row>
    <row r="330" spans="1:28" ht="15">
      <c r="A330" s="180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10"/>
      <c r="AB330" s="110"/>
    </row>
    <row r="331" spans="1:28" ht="15">
      <c r="A331" s="180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10"/>
      <c r="AB331" s="110"/>
    </row>
    <row r="332" spans="1:28" ht="15">
      <c r="A332" s="180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10"/>
      <c r="AB332" s="110"/>
    </row>
    <row r="333" spans="1:28" ht="15">
      <c r="A333" s="180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10"/>
      <c r="AB333" s="110"/>
    </row>
    <row r="334" spans="1:28" ht="15">
      <c r="A334" s="180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10"/>
      <c r="AB334" s="110"/>
    </row>
    <row r="335" spans="1:28" ht="15">
      <c r="A335" s="180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10"/>
      <c r="AB335" s="110"/>
    </row>
    <row r="336" spans="1:28" ht="15">
      <c r="A336" s="180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10"/>
      <c r="AB336" s="110"/>
    </row>
    <row r="337" spans="1:28" ht="15">
      <c r="A337" s="180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10"/>
      <c r="AB337" s="110"/>
    </row>
    <row r="338" spans="1:28" ht="15">
      <c r="A338" s="180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10"/>
      <c r="AB338" s="110"/>
    </row>
    <row r="339" spans="1:28" ht="15">
      <c r="A339" s="180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10"/>
      <c r="AB339" s="110"/>
    </row>
    <row r="340" spans="1:28" ht="15">
      <c r="A340" s="180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10"/>
      <c r="AB340" s="110"/>
    </row>
    <row r="341" spans="1:28" ht="15">
      <c r="A341" s="180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10"/>
      <c r="AB341" s="110"/>
    </row>
    <row r="342" spans="1:28" ht="15">
      <c r="A342" s="180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10"/>
      <c r="AB342" s="110"/>
    </row>
    <row r="343" spans="1:28" ht="15">
      <c r="A343" s="180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10"/>
      <c r="AB343" s="110"/>
    </row>
    <row r="344" spans="1:28" ht="15">
      <c r="A344" s="180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10"/>
      <c r="AB344" s="110"/>
    </row>
    <row r="345" spans="1:28" ht="15">
      <c r="A345" s="180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10"/>
      <c r="AB345" s="110"/>
    </row>
    <row r="346" spans="1:28" ht="15">
      <c r="A346" s="180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10"/>
      <c r="AB346" s="110"/>
    </row>
    <row r="347" spans="1:28" ht="15">
      <c r="A347" s="180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10"/>
      <c r="AB347" s="110"/>
    </row>
    <row r="348" spans="1:28" ht="15">
      <c r="A348" s="180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10"/>
      <c r="AB348" s="110"/>
    </row>
    <row r="349" spans="1:28" ht="15">
      <c r="A349" s="180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10"/>
      <c r="AB349" s="110"/>
    </row>
    <row r="350" spans="1:28" ht="15">
      <c r="A350" s="180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10"/>
      <c r="AB350" s="110"/>
    </row>
    <row r="351" spans="1:28" ht="15">
      <c r="A351" s="180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10"/>
      <c r="AB351" s="110"/>
    </row>
    <row r="352" spans="1:28" ht="15">
      <c r="A352" s="180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10"/>
      <c r="AB352" s="110"/>
    </row>
    <row r="353" spans="1:28" ht="15">
      <c r="A353" s="180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10"/>
      <c r="AB353" s="110"/>
    </row>
    <row r="354" spans="1:28" ht="15">
      <c r="A354" s="180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10"/>
      <c r="AB354" s="110"/>
    </row>
    <row r="355" spans="1:28" ht="15">
      <c r="A355" s="180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10"/>
      <c r="AB355" s="110"/>
    </row>
    <row r="356" spans="1:28" ht="15">
      <c r="A356" s="180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10"/>
      <c r="AB356" s="110"/>
    </row>
    <row r="357" spans="1:28" ht="15">
      <c r="A357" s="180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10"/>
      <c r="AB357" s="110"/>
    </row>
    <row r="358" spans="1:28" ht="15">
      <c r="A358" s="180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10"/>
      <c r="AB358" s="110"/>
    </row>
    <row r="359" spans="1:28" ht="15">
      <c r="A359" s="180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10"/>
      <c r="AB359" s="110"/>
    </row>
    <row r="360" spans="1:28" ht="15">
      <c r="A360" s="180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10"/>
      <c r="AB360" s="110"/>
    </row>
    <row r="361" spans="1:28" ht="15">
      <c r="A361" s="180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10"/>
      <c r="AB361" s="110"/>
    </row>
    <row r="362" spans="1:28" ht="15">
      <c r="A362" s="180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10"/>
      <c r="AB362" s="110"/>
    </row>
    <row r="363" spans="1:28" ht="15">
      <c r="A363" s="180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10"/>
      <c r="AB363" s="110"/>
    </row>
    <row r="364" spans="1:28" ht="15">
      <c r="A364" s="180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10"/>
      <c r="AB364" s="110"/>
    </row>
    <row r="365" spans="1:28" ht="15">
      <c r="A365" s="180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10"/>
      <c r="AB365" s="110"/>
    </row>
    <row r="366" spans="1:28" ht="15">
      <c r="A366" s="180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10"/>
      <c r="AB366" s="110"/>
    </row>
    <row r="367" spans="1:28" ht="15">
      <c r="A367" s="180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10"/>
      <c r="AB367" s="110"/>
    </row>
    <row r="368" spans="1:28" ht="15">
      <c r="A368" s="180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10"/>
      <c r="AB368" s="110"/>
    </row>
    <row r="369" spans="1:28" ht="15">
      <c r="A369" s="180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10"/>
      <c r="AB369" s="110"/>
    </row>
    <row r="370" spans="1:28" ht="15">
      <c r="A370" s="180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10"/>
      <c r="AB370" s="110"/>
    </row>
    <row r="371" spans="1:28" ht="15">
      <c r="A371" s="180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10"/>
      <c r="AB371" s="110"/>
    </row>
    <row r="372" spans="1:28" ht="15">
      <c r="A372" s="180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10"/>
      <c r="AB372" s="110"/>
    </row>
    <row r="373" spans="1:28" ht="15">
      <c r="A373" s="180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10"/>
      <c r="AB373" s="110"/>
    </row>
    <row r="374" spans="1:28" ht="15">
      <c r="A374" s="180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10"/>
      <c r="AB374" s="110"/>
    </row>
    <row r="375" spans="1:28" ht="15">
      <c r="A375" s="180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10"/>
      <c r="AB375" s="110"/>
    </row>
    <row r="376" spans="1:28" ht="15">
      <c r="A376" s="180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10"/>
      <c r="AB376" s="110"/>
    </row>
    <row r="377" spans="1:28" ht="15">
      <c r="A377" s="180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10"/>
      <c r="AB377" s="110"/>
    </row>
    <row r="378" spans="1:28" ht="15">
      <c r="A378" s="180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10"/>
      <c r="AB378" s="110"/>
    </row>
    <row r="379" spans="1:28" ht="15">
      <c r="A379" s="180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10"/>
      <c r="AB379" s="110"/>
    </row>
    <row r="380" spans="1:28" ht="15">
      <c r="A380" s="180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10"/>
      <c r="AB380" s="110"/>
    </row>
    <row r="381" spans="1:28" ht="15">
      <c r="A381" s="180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10"/>
      <c r="AB381" s="110"/>
    </row>
    <row r="382" spans="1:28" ht="15">
      <c r="A382" s="180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10"/>
      <c r="AB382" s="110"/>
    </row>
    <row r="383" spans="1:28" ht="15">
      <c r="A383" s="180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10"/>
      <c r="AB383" s="110"/>
    </row>
    <row r="384" spans="1:28" ht="15">
      <c r="A384" s="180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10"/>
      <c r="AB384" s="110"/>
    </row>
    <row r="385" spans="1:28" ht="15">
      <c r="A385" s="180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10"/>
      <c r="AB385" s="110"/>
    </row>
    <row r="386" spans="1:28" ht="15">
      <c r="A386" s="180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10"/>
      <c r="AB386" s="110"/>
    </row>
    <row r="387" spans="1:28" ht="15">
      <c r="A387" s="180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10"/>
      <c r="AB387" s="110"/>
    </row>
    <row r="388" spans="1:28" ht="15">
      <c r="A388" s="180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10"/>
      <c r="AB388" s="110"/>
    </row>
    <row r="389" spans="1:28" ht="15">
      <c r="A389" s="180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10"/>
      <c r="AB389" s="110"/>
    </row>
    <row r="390" spans="1:28" ht="15">
      <c r="A390" s="180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10"/>
      <c r="AB390" s="110"/>
    </row>
    <row r="391" spans="1:28" ht="15">
      <c r="A391" s="180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10"/>
      <c r="AB391" s="110"/>
    </row>
    <row r="392" spans="1:28" ht="15">
      <c r="A392" s="180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10"/>
      <c r="AB392" s="110"/>
    </row>
    <row r="393" spans="1:28" ht="15">
      <c r="A393" s="180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10"/>
      <c r="AB393" s="110"/>
    </row>
    <row r="394" spans="1:28" ht="15">
      <c r="A394" s="180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10"/>
      <c r="AB394" s="110"/>
    </row>
    <row r="395" spans="1:28" ht="15">
      <c r="A395" s="180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10"/>
      <c r="AB395" s="110"/>
    </row>
    <row r="396" spans="1:28" ht="15">
      <c r="A396" s="180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10"/>
      <c r="AB396" s="110"/>
    </row>
    <row r="397" spans="1:28" ht="15">
      <c r="A397" s="180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10"/>
      <c r="AB397" s="110"/>
    </row>
    <row r="398" spans="1:28" ht="15">
      <c r="A398" s="180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10"/>
      <c r="AB398" s="110"/>
    </row>
    <row r="399" spans="1:28" ht="15">
      <c r="A399" s="180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10"/>
      <c r="AB399" s="110"/>
    </row>
    <row r="400" spans="1:28" ht="15">
      <c r="A400" s="180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10"/>
      <c r="AB400" s="110"/>
    </row>
    <row r="401" spans="1:28" ht="15">
      <c r="A401" s="180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10"/>
      <c r="AB401" s="110"/>
    </row>
    <row r="402" spans="1:28" ht="15">
      <c r="A402" s="180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10"/>
      <c r="AB402" s="110"/>
    </row>
    <row r="403" spans="1:28" ht="15">
      <c r="A403" s="180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10"/>
      <c r="AB403" s="110"/>
    </row>
    <row r="404" spans="1:28" ht="15">
      <c r="A404" s="180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10"/>
      <c r="AB404" s="110"/>
    </row>
    <row r="405" spans="1:28" ht="15">
      <c r="A405" s="180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10"/>
      <c r="AB405" s="110"/>
    </row>
    <row r="406" spans="1:28" ht="15">
      <c r="A406" s="180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10"/>
      <c r="AB406" s="110"/>
    </row>
    <row r="407" spans="1:28" ht="15">
      <c r="A407" s="180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10"/>
      <c r="AB407" s="110"/>
    </row>
    <row r="408" spans="1:28" ht="15">
      <c r="A408" s="180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10"/>
      <c r="AB408" s="110"/>
    </row>
    <row r="409" spans="1:28" ht="15">
      <c r="A409" s="180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10"/>
      <c r="AB409" s="110"/>
    </row>
    <row r="410" spans="1:28" ht="15">
      <c r="A410" s="180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10"/>
      <c r="AB410" s="110"/>
    </row>
    <row r="411" spans="1:28" ht="15">
      <c r="A411" s="180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10"/>
      <c r="AB411" s="110"/>
    </row>
    <row r="412" spans="1:28" ht="15">
      <c r="A412" s="180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10"/>
      <c r="AB412" s="110"/>
    </row>
    <row r="413" spans="1:28" ht="15">
      <c r="A413" s="180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10"/>
      <c r="AB413" s="110"/>
    </row>
    <row r="414" spans="1:28" ht="15">
      <c r="A414" s="180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10"/>
      <c r="AB414" s="110"/>
    </row>
    <row r="415" spans="1:28" ht="15">
      <c r="A415" s="180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10"/>
      <c r="AB415" s="110"/>
    </row>
    <row r="416" spans="1:28" ht="15">
      <c r="A416" s="180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10"/>
      <c r="AB416" s="110"/>
    </row>
    <row r="417" spans="1:28" ht="15">
      <c r="A417" s="180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10"/>
      <c r="AB417" s="110"/>
    </row>
    <row r="418" spans="1:28" ht="15">
      <c r="A418" s="180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10"/>
      <c r="AB418" s="110"/>
    </row>
    <row r="419" spans="1:28" ht="15">
      <c r="A419" s="180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10"/>
      <c r="AB419" s="110"/>
    </row>
    <row r="420" spans="1:28" ht="15">
      <c r="A420" s="180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10"/>
      <c r="AB420" s="110"/>
    </row>
    <row r="421" spans="1:28" ht="15">
      <c r="A421" s="180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10"/>
      <c r="AB421" s="110"/>
    </row>
    <row r="422" spans="1:28" ht="15">
      <c r="A422" s="180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10"/>
      <c r="AB422" s="110"/>
    </row>
    <row r="423" spans="1:28" ht="15">
      <c r="A423" s="180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10"/>
      <c r="AB423" s="110"/>
    </row>
    <row r="424" spans="1:28" ht="15">
      <c r="A424" s="180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10"/>
      <c r="AB424" s="110"/>
    </row>
    <row r="425" spans="1:28" ht="15">
      <c r="A425" s="180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10"/>
      <c r="AB425" s="110"/>
    </row>
    <row r="426" spans="1:28" ht="15">
      <c r="A426" s="180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10"/>
      <c r="AB426" s="110"/>
    </row>
    <row r="427" spans="1:28" ht="15">
      <c r="A427" s="180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10"/>
      <c r="AB427" s="110"/>
    </row>
    <row r="428" spans="1:28" ht="15">
      <c r="A428" s="180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10"/>
      <c r="AB428" s="110"/>
    </row>
    <row r="429" spans="1:28" ht="15">
      <c r="A429" s="180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10"/>
      <c r="AB429" s="110"/>
    </row>
    <row r="430" spans="1:28" ht="15">
      <c r="A430" s="180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10"/>
      <c r="AB430" s="110"/>
    </row>
    <row r="431" spans="1:28" ht="15">
      <c r="A431" s="180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10"/>
      <c r="AB431" s="110"/>
    </row>
    <row r="432" spans="1:28" ht="15">
      <c r="A432" s="180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10"/>
      <c r="AB432" s="110"/>
    </row>
    <row r="433" spans="1:28" ht="15">
      <c r="A433" s="180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10"/>
      <c r="AB433" s="110"/>
    </row>
    <row r="434" spans="1:28" ht="15">
      <c r="A434" s="180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10"/>
      <c r="AB434" s="110"/>
    </row>
    <row r="435" spans="1:28" ht="15">
      <c r="A435" s="180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10"/>
      <c r="AB435" s="110"/>
    </row>
    <row r="436" spans="1:28" ht="15">
      <c r="A436" s="180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10"/>
      <c r="AB436" s="110"/>
    </row>
    <row r="437" spans="1:28" ht="15">
      <c r="A437" s="180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10"/>
      <c r="AB437" s="110"/>
    </row>
    <row r="438" spans="1:28" ht="15">
      <c r="A438" s="180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10"/>
      <c r="AB438" s="110"/>
    </row>
    <row r="439" spans="1:28" ht="15">
      <c r="A439" s="180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10"/>
      <c r="AB439" s="110"/>
    </row>
    <row r="440" spans="1:28" ht="15">
      <c r="A440" s="180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10"/>
      <c r="AB440" s="110"/>
    </row>
    <row r="441" spans="1:28" ht="15">
      <c r="A441" s="180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10"/>
      <c r="AB441" s="110"/>
    </row>
    <row r="442" spans="1:28" ht="15">
      <c r="A442" s="180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10"/>
      <c r="AB442" s="110"/>
    </row>
    <row r="443" spans="1:28" ht="15">
      <c r="A443" s="180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10"/>
      <c r="AB443" s="110"/>
    </row>
    <row r="444" spans="1:28" ht="15">
      <c r="A444" s="180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10"/>
      <c r="AB444" s="110"/>
    </row>
    <row r="445" spans="1:28" ht="15">
      <c r="A445" s="180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10"/>
      <c r="AB445" s="110"/>
    </row>
    <row r="446" spans="1:28" ht="15">
      <c r="A446" s="180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10"/>
      <c r="AB446" s="110"/>
    </row>
    <row r="447" spans="1:28" ht="15">
      <c r="A447" s="180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10"/>
      <c r="AB447" s="110"/>
    </row>
    <row r="448" spans="1:28" ht="15">
      <c r="A448" s="180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10"/>
      <c r="AB448" s="110"/>
    </row>
    <row r="449" spans="1:28" ht="15">
      <c r="A449" s="180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10"/>
      <c r="AB449" s="110"/>
    </row>
    <row r="450" spans="1:28" ht="15">
      <c r="A450" s="180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10"/>
      <c r="AB450" s="110"/>
    </row>
    <row r="451" spans="1:28" ht="15">
      <c r="A451" s="180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10"/>
      <c r="AB451" s="110"/>
    </row>
    <row r="452" spans="1:28" ht="15">
      <c r="A452" s="180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10"/>
      <c r="AB452" s="110"/>
    </row>
    <row r="453" spans="1:28" ht="15">
      <c r="A453" s="180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10"/>
      <c r="AB453" s="110"/>
    </row>
    <row r="454" spans="1:28" ht="15">
      <c r="A454" s="180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10"/>
      <c r="AB454" s="110"/>
    </row>
    <row r="455" spans="1:28" ht="15">
      <c r="A455" s="180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10"/>
      <c r="AB455" s="110"/>
    </row>
    <row r="456" spans="1:28" ht="15">
      <c r="A456" s="180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10"/>
      <c r="AB456" s="110"/>
    </row>
    <row r="457" spans="1:28" ht="15">
      <c r="A457" s="180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10"/>
      <c r="AB457" s="110"/>
    </row>
    <row r="458" spans="1:28" ht="15">
      <c r="A458" s="180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10"/>
      <c r="AB458" s="110"/>
    </row>
    <row r="459" spans="1:28" ht="15">
      <c r="A459" s="180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10"/>
      <c r="AB459" s="110"/>
    </row>
    <row r="460" spans="1:28" ht="15">
      <c r="A460" s="180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10"/>
      <c r="AB460" s="110"/>
    </row>
    <row r="461" spans="1:28" ht="15">
      <c r="A461" s="180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10"/>
      <c r="AB461" s="110"/>
    </row>
    <row r="462" spans="1:28" ht="15">
      <c r="A462" s="180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10"/>
      <c r="AB462" s="110"/>
    </row>
    <row r="463" spans="1:28" ht="15">
      <c r="A463" s="180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10"/>
      <c r="AB463" s="110"/>
    </row>
    <row r="464" spans="1:28" ht="15">
      <c r="A464" s="180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10"/>
      <c r="AB464" s="110"/>
    </row>
    <row r="465" spans="1:28" ht="15">
      <c r="A465" s="180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10"/>
      <c r="AB465" s="110"/>
    </row>
    <row r="466" spans="1:28" ht="15">
      <c r="A466" s="180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10"/>
      <c r="AB466" s="110"/>
    </row>
    <row r="467" spans="1:28" ht="15">
      <c r="A467" s="180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10"/>
      <c r="AB467" s="110"/>
    </row>
    <row r="468" spans="1:28" ht="15">
      <c r="A468" s="180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10"/>
      <c r="AB468" s="110"/>
    </row>
    <row r="469" spans="1:28" ht="15">
      <c r="A469" s="180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10"/>
      <c r="AB469" s="110"/>
    </row>
    <row r="470" spans="1:28" ht="15">
      <c r="A470" s="180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10"/>
      <c r="AB470" s="110"/>
    </row>
    <row r="471" spans="1:28" ht="15">
      <c r="A471" s="180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10"/>
      <c r="AB471" s="110"/>
    </row>
    <row r="472" spans="1:28" ht="15">
      <c r="A472" s="180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10"/>
      <c r="AB472" s="110"/>
    </row>
    <row r="473" spans="1:28" ht="15">
      <c r="A473" s="180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10"/>
      <c r="AB473" s="110"/>
    </row>
    <row r="474" spans="1:28" ht="15">
      <c r="A474" s="180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10"/>
      <c r="AB474" s="110"/>
    </row>
    <row r="475" spans="1:28" ht="15">
      <c r="A475" s="180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10"/>
      <c r="AB475" s="110"/>
    </row>
    <row r="476" spans="1:28" ht="15">
      <c r="A476" s="180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10"/>
      <c r="AB476" s="110"/>
    </row>
    <row r="477" spans="1:28" ht="15">
      <c r="A477" s="180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10"/>
      <c r="AB477" s="110"/>
    </row>
    <row r="478" spans="1:28" ht="15">
      <c r="A478" s="180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10"/>
      <c r="AB478" s="110"/>
    </row>
    <row r="479" spans="1:28" ht="15">
      <c r="A479" s="180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10"/>
      <c r="AB479" s="110"/>
    </row>
    <row r="480" spans="1:28" ht="15">
      <c r="A480" s="180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10"/>
      <c r="AB480" s="110"/>
    </row>
    <row r="481" spans="1:28" ht="15">
      <c r="A481" s="180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10"/>
      <c r="AB481" s="110"/>
    </row>
    <row r="482" spans="1:28" ht="15">
      <c r="A482" s="180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10"/>
      <c r="AB482" s="110"/>
    </row>
    <row r="483" spans="1:28" ht="15">
      <c r="A483" s="180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10"/>
      <c r="AB483" s="110"/>
    </row>
    <row r="484" spans="1:28" ht="15">
      <c r="A484" s="180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10"/>
      <c r="AB484" s="110"/>
    </row>
    <row r="485" spans="1:28" ht="15">
      <c r="A485" s="180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10"/>
      <c r="AB485" s="110"/>
    </row>
    <row r="486" spans="1:28" ht="15">
      <c r="A486" s="180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10"/>
      <c r="AB486" s="110"/>
    </row>
    <row r="487" spans="1:28" ht="15">
      <c r="A487" s="180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10"/>
      <c r="AB487" s="110"/>
    </row>
    <row r="488" spans="1:28" ht="15">
      <c r="A488" s="180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10"/>
      <c r="AB488" s="110"/>
    </row>
    <row r="489" spans="1:28" ht="15">
      <c r="A489" s="180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10"/>
      <c r="AB489" s="110"/>
    </row>
    <row r="490" spans="1:28" ht="15">
      <c r="A490" s="180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10"/>
      <c r="AB490" s="110"/>
    </row>
    <row r="491" spans="1:28" ht="15">
      <c r="A491" s="180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10"/>
      <c r="AB491" s="110"/>
    </row>
    <row r="492" spans="1:28" ht="15">
      <c r="A492" s="180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10"/>
      <c r="AB492" s="110"/>
    </row>
    <row r="493" spans="1:28" ht="15">
      <c r="A493" s="180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10"/>
      <c r="AB493" s="110"/>
    </row>
    <row r="494" spans="1:28" ht="15">
      <c r="A494" s="180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10"/>
      <c r="AB494" s="110"/>
    </row>
    <row r="495" spans="1:28" ht="15">
      <c r="A495" s="180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10"/>
      <c r="AB495" s="110"/>
    </row>
    <row r="496" spans="1:28" ht="15">
      <c r="A496" s="180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10"/>
      <c r="AB496" s="110"/>
    </row>
    <row r="497" spans="1:28" ht="15">
      <c r="A497" s="180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10"/>
      <c r="AB497" s="110"/>
    </row>
    <row r="498" spans="1:28" ht="15">
      <c r="A498" s="180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10"/>
      <c r="AB498" s="110"/>
    </row>
    <row r="499" spans="1:28" ht="15">
      <c r="A499" s="180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10"/>
      <c r="AB499" s="110"/>
    </row>
    <row r="500" spans="1:28" ht="15">
      <c r="A500" s="180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10"/>
      <c r="AB500" s="110"/>
    </row>
    <row r="501" spans="1:28" ht="15">
      <c r="A501" s="180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10"/>
      <c r="AB501" s="110"/>
    </row>
    <row r="502" spans="1:28" ht="15">
      <c r="A502" s="180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10"/>
      <c r="AB502" s="110"/>
    </row>
    <row r="503" spans="1:28" ht="15">
      <c r="A503" s="180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10"/>
      <c r="AB503" s="110"/>
    </row>
    <row r="504" spans="1:28" ht="15">
      <c r="A504" s="180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10"/>
      <c r="AB504" s="110"/>
    </row>
    <row r="505" spans="1:28" ht="15">
      <c r="A505" s="180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10"/>
      <c r="AB505" s="110"/>
    </row>
    <row r="506" spans="1:28" ht="15">
      <c r="A506" s="180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10"/>
      <c r="AB506" s="110"/>
    </row>
    <row r="507" spans="1:28" ht="15">
      <c r="A507" s="180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10"/>
      <c r="AB507" s="110"/>
    </row>
    <row r="508" spans="1:28" ht="15">
      <c r="A508" s="180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10"/>
      <c r="AB508" s="110"/>
    </row>
    <row r="509" spans="1:28" ht="15">
      <c r="A509" s="180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10"/>
      <c r="AB509" s="110"/>
    </row>
    <row r="510" spans="1:28" ht="15">
      <c r="A510" s="180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10"/>
      <c r="AB510" s="110"/>
    </row>
    <row r="511" spans="1:28" ht="15">
      <c r="A511" s="180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10"/>
      <c r="AB511" s="110"/>
    </row>
    <row r="512" spans="1:28" ht="15">
      <c r="A512" s="180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10"/>
      <c r="AB512" s="110"/>
    </row>
    <row r="513" spans="1:28" ht="15">
      <c r="A513" s="180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10"/>
      <c r="AB513" s="110"/>
    </row>
    <row r="514" spans="1:28" ht="15">
      <c r="A514" s="180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10"/>
      <c r="AB514" s="110"/>
    </row>
    <row r="515" spans="1:28" ht="15">
      <c r="A515" s="180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10"/>
      <c r="AB515" s="110"/>
    </row>
    <row r="516" spans="1:28" ht="15">
      <c r="A516" s="180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10"/>
      <c r="AB516" s="110"/>
    </row>
    <row r="517" spans="1:28" ht="15">
      <c r="A517" s="180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10"/>
      <c r="AB517" s="110"/>
    </row>
    <row r="518" spans="1:28" ht="15">
      <c r="A518" s="180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10"/>
      <c r="AB518" s="110"/>
    </row>
    <row r="519" spans="1:28" ht="15">
      <c r="A519" s="180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10"/>
      <c r="AB519" s="110"/>
    </row>
    <row r="520" spans="1:28" ht="15">
      <c r="A520" s="180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10"/>
      <c r="AB520" s="110"/>
    </row>
    <row r="521" spans="1:28" ht="15">
      <c r="A521" s="180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10"/>
      <c r="AB521" s="110"/>
    </row>
    <row r="522" spans="1:28" ht="15">
      <c r="A522" s="180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10"/>
      <c r="AB522" s="110"/>
    </row>
    <row r="523" spans="1:28" ht="15">
      <c r="A523" s="180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10"/>
      <c r="AB523" s="110"/>
    </row>
    <row r="524" spans="1:28" ht="15">
      <c r="A524" s="180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10"/>
      <c r="AB524" s="110"/>
    </row>
    <row r="525" spans="1:28" ht="15">
      <c r="A525" s="180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10"/>
      <c r="AB525" s="110"/>
    </row>
    <row r="526" spans="1:28" ht="15">
      <c r="A526" s="180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10"/>
      <c r="AB526" s="110"/>
    </row>
    <row r="527" spans="1:28" ht="15">
      <c r="A527" s="180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10"/>
      <c r="AB527" s="110"/>
    </row>
    <row r="528" spans="1:28" ht="15">
      <c r="A528" s="180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10"/>
      <c r="AB528" s="110"/>
    </row>
    <row r="529" spans="1:28" ht="15">
      <c r="A529" s="180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10"/>
      <c r="AB529" s="110"/>
    </row>
    <row r="530" spans="1:28" ht="15">
      <c r="A530" s="180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10"/>
      <c r="AB530" s="110"/>
    </row>
    <row r="531" spans="1:28" ht="15">
      <c r="A531" s="180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10"/>
      <c r="AB531" s="110"/>
    </row>
    <row r="532" spans="1:28" ht="15">
      <c r="A532" s="180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10"/>
      <c r="AB532" s="110"/>
    </row>
    <row r="533" spans="1:28" ht="15">
      <c r="A533" s="180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10"/>
      <c r="AB533" s="110"/>
    </row>
    <row r="534" spans="1:28" ht="15">
      <c r="A534" s="180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10"/>
      <c r="AB534" s="110"/>
    </row>
    <row r="535" spans="1:28" ht="15">
      <c r="A535" s="180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10"/>
      <c r="AB535" s="110"/>
    </row>
    <row r="536" spans="1:28" ht="15">
      <c r="A536" s="180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10"/>
      <c r="AB536" s="110"/>
    </row>
    <row r="537" spans="1:28" ht="15">
      <c r="A537" s="180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10"/>
      <c r="AB537" s="110"/>
    </row>
    <row r="538" spans="1:28" ht="15">
      <c r="A538" s="180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10"/>
      <c r="AB538" s="110"/>
    </row>
    <row r="539" spans="1:28" ht="15">
      <c r="A539" s="180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10"/>
      <c r="AB539" s="110"/>
    </row>
    <row r="540" spans="1:28" ht="15">
      <c r="A540" s="180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10"/>
      <c r="AB540" s="110"/>
    </row>
    <row r="541" spans="1:28" ht="15">
      <c r="A541" s="180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10"/>
      <c r="AB541" s="110"/>
    </row>
    <row r="542" spans="1:28" ht="15">
      <c r="A542" s="180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10"/>
      <c r="AB542" s="110"/>
    </row>
    <row r="543" spans="1:28" ht="15">
      <c r="A543" s="180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10"/>
      <c r="AB543" s="110"/>
    </row>
    <row r="544" spans="1:28" ht="15">
      <c r="A544" s="180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10"/>
      <c r="AB544" s="110"/>
    </row>
    <row r="545" spans="1:28" ht="15">
      <c r="A545" s="180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10"/>
      <c r="AB545" s="110"/>
    </row>
    <row r="546" spans="1:28" ht="15">
      <c r="A546" s="180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10"/>
      <c r="AB546" s="110"/>
    </row>
    <row r="547" spans="1:28" ht="15">
      <c r="A547" s="180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10"/>
      <c r="AB547" s="110"/>
    </row>
    <row r="548" spans="1:28" ht="15">
      <c r="A548" s="180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10"/>
      <c r="AB548" s="110"/>
    </row>
    <row r="549" spans="1:28" ht="15">
      <c r="A549" s="180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10"/>
      <c r="AB549" s="110"/>
    </row>
    <row r="550" spans="1:28" ht="15">
      <c r="A550" s="180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10"/>
      <c r="AB550" s="110"/>
    </row>
    <row r="551" spans="1:28" ht="15">
      <c r="A551" s="180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10"/>
      <c r="AB551" s="110"/>
    </row>
    <row r="552" spans="1:28" ht="15">
      <c r="A552" s="180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10"/>
      <c r="AB552" s="110"/>
    </row>
    <row r="553" spans="1:28" ht="15">
      <c r="A553" s="180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10"/>
      <c r="AB553" s="110"/>
    </row>
    <row r="554" spans="1:28" ht="15">
      <c r="A554" s="180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10"/>
      <c r="AB554" s="110"/>
    </row>
    <row r="555" spans="1:28" ht="15">
      <c r="A555" s="180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10"/>
      <c r="AB555" s="110"/>
    </row>
    <row r="556" spans="1:28" ht="15">
      <c r="A556" s="180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10"/>
      <c r="AB556" s="110"/>
    </row>
    <row r="557" spans="1:28" ht="15">
      <c r="A557" s="180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10"/>
      <c r="AB557" s="110"/>
    </row>
    <row r="558" spans="1:28" ht="15">
      <c r="A558" s="180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10"/>
      <c r="AB558" s="110"/>
    </row>
    <row r="559" spans="1:28" ht="15">
      <c r="A559" s="180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10"/>
      <c r="AB559" s="110"/>
    </row>
    <row r="560" spans="1:28" ht="15">
      <c r="A560" s="180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10"/>
      <c r="AB560" s="110"/>
    </row>
    <row r="561" spans="1:28" ht="15">
      <c r="A561" s="180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10"/>
      <c r="AB561" s="110"/>
    </row>
    <row r="562" spans="1:28" ht="15">
      <c r="A562" s="180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10"/>
      <c r="AB562" s="110"/>
    </row>
    <row r="563" spans="1:28" ht="15">
      <c r="A563" s="180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10"/>
      <c r="AB563" s="110"/>
    </row>
    <row r="564" spans="1:28" ht="15">
      <c r="A564" s="180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10"/>
      <c r="AB564" s="110"/>
    </row>
    <row r="565" spans="1:28" ht="15">
      <c r="A565" s="180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10"/>
      <c r="AB565" s="110"/>
    </row>
    <row r="566" spans="1:28" ht="15">
      <c r="A566" s="180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10"/>
      <c r="AB566" s="110"/>
    </row>
    <row r="567" spans="1:28" ht="15">
      <c r="A567" s="180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10"/>
      <c r="AB567" s="110"/>
    </row>
    <row r="568" spans="1:28" ht="15">
      <c r="A568" s="180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10"/>
      <c r="AB568" s="110"/>
    </row>
    <row r="569" spans="1:28" ht="15">
      <c r="A569" s="180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10"/>
      <c r="AB569" s="110"/>
    </row>
    <row r="570" spans="1:28" ht="15">
      <c r="A570" s="180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10"/>
      <c r="AB570" s="110"/>
    </row>
    <row r="571" spans="1:28" ht="15">
      <c r="A571" s="180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10"/>
      <c r="AB571" s="110"/>
    </row>
    <row r="572" spans="1:28" ht="15">
      <c r="A572" s="180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10"/>
      <c r="AB572" s="110"/>
    </row>
    <row r="573" spans="1:28" ht="15">
      <c r="A573" s="180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10"/>
      <c r="AB573" s="110"/>
    </row>
    <row r="574" spans="1:28" ht="15">
      <c r="A574" s="180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10"/>
      <c r="AB574" s="110"/>
    </row>
    <row r="575" spans="1:28" ht="15">
      <c r="A575" s="180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10"/>
      <c r="AB575" s="110"/>
    </row>
    <row r="576" spans="1:28" ht="15">
      <c r="A576" s="180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10"/>
      <c r="AB576" s="110"/>
    </row>
    <row r="577" spans="1:28" ht="15">
      <c r="A577" s="180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10"/>
      <c r="AB577" s="110"/>
    </row>
    <row r="578" spans="1:28" ht="15">
      <c r="A578" s="180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10"/>
      <c r="AB578" s="110"/>
    </row>
    <row r="579" spans="1:28" ht="15">
      <c r="A579" s="180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10"/>
      <c r="AB579" s="110"/>
    </row>
    <row r="580" spans="1:28" ht="15">
      <c r="A580" s="180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10"/>
      <c r="AB580" s="110"/>
    </row>
    <row r="581" spans="1:28" ht="15">
      <c r="A581" s="180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10"/>
      <c r="AB581" s="110"/>
    </row>
    <row r="582" spans="1:28" ht="15">
      <c r="A582" s="180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10"/>
      <c r="AB582" s="110"/>
    </row>
    <row r="583" spans="1:28" ht="15">
      <c r="A583" s="180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10"/>
      <c r="AB583" s="110"/>
    </row>
    <row r="584" spans="1:28" ht="15">
      <c r="A584" s="180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10"/>
      <c r="AB584" s="110"/>
    </row>
    <row r="585" spans="1:28" ht="15">
      <c r="A585" s="180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10"/>
      <c r="AB585" s="110"/>
    </row>
    <row r="586" spans="1:28" ht="15">
      <c r="A586" s="180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10"/>
      <c r="AB586" s="110"/>
    </row>
    <row r="587" spans="1:28" ht="15">
      <c r="A587" s="180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10"/>
      <c r="AB587" s="110"/>
    </row>
    <row r="588" spans="1:28" ht="15">
      <c r="A588" s="180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10"/>
      <c r="AB588" s="110"/>
    </row>
    <row r="589" spans="1:28" ht="15">
      <c r="A589" s="180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10"/>
      <c r="AB589" s="110"/>
    </row>
    <row r="590" spans="1:28" ht="15">
      <c r="A590" s="180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10"/>
      <c r="AB590" s="110"/>
    </row>
    <row r="591" spans="1:28" ht="15">
      <c r="A591" s="180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10"/>
      <c r="AB591" s="110"/>
    </row>
    <row r="592" spans="1:28" ht="15">
      <c r="A592" s="180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10"/>
      <c r="AB592" s="110"/>
    </row>
    <row r="593" spans="1:28" ht="15">
      <c r="A593" s="180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10"/>
      <c r="AB593" s="110"/>
    </row>
    <row r="594" spans="1:28" ht="15">
      <c r="A594" s="180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10"/>
      <c r="AB594" s="110"/>
    </row>
    <row r="595" spans="1:28" ht="15">
      <c r="A595" s="180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10"/>
      <c r="AB595" s="110"/>
    </row>
    <row r="596" spans="1:28" ht="15">
      <c r="A596" s="180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10"/>
      <c r="AB596" s="110"/>
    </row>
    <row r="597" spans="1:28" ht="15">
      <c r="A597" s="180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10"/>
      <c r="AB597" s="110"/>
    </row>
    <row r="598" spans="1:28" ht="15">
      <c r="A598" s="180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10"/>
      <c r="AB598" s="110"/>
    </row>
    <row r="599" spans="1:28" ht="15">
      <c r="A599" s="180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10"/>
      <c r="AB599" s="110"/>
    </row>
    <row r="600" spans="1:28" ht="15">
      <c r="A600" s="180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10"/>
      <c r="AB600" s="110"/>
    </row>
    <row r="601" spans="1:28" ht="15">
      <c r="A601" s="180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10"/>
      <c r="AB601" s="110"/>
    </row>
    <row r="602" spans="1:28" ht="15">
      <c r="A602" s="180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10"/>
      <c r="AB602" s="110"/>
    </row>
    <row r="603" spans="1:28" ht="15">
      <c r="A603" s="180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10"/>
      <c r="AB603" s="110"/>
    </row>
    <row r="604" spans="1:28" ht="15">
      <c r="A604" s="180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10"/>
      <c r="AB604" s="110"/>
    </row>
    <row r="605" spans="1:28" ht="15">
      <c r="A605" s="180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10"/>
      <c r="AB605" s="110"/>
    </row>
    <row r="606" spans="1:28" ht="15">
      <c r="A606" s="180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10"/>
      <c r="AB606" s="110"/>
    </row>
    <row r="607" spans="1:28" ht="15">
      <c r="A607" s="180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10"/>
      <c r="AB607" s="110"/>
    </row>
    <row r="608" spans="1:28" ht="15">
      <c r="A608" s="180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10"/>
      <c r="AB608" s="110"/>
    </row>
    <row r="609" spans="1:28" ht="15">
      <c r="A609" s="180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10"/>
      <c r="AB609" s="110"/>
    </row>
    <row r="610" spans="1:28" ht="15">
      <c r="A610" s="180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10"/>
      <c r="AB610" s="110"/>
    </row>
    <row r="611" spans="1:28" ht="15">
      <c r="A611" s="180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10"/>
      <c r="AB611" s="110"/>
    </row>
    <row r="612" spans="1:28" ht="15">
      <c r="A612" s="180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10"/>
      <c r="AB612" s="110"/>
    </row>
    <row r="613" spans="1:28" ht="15">
      <c r="A613" s="180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10"/>
      <c r="AB613" s="110"/>
    </row>
    <row r="614" spans="1:28" ht="15">
      <c r="A614" s="180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10"/>
      <c r="AB614" s="110"/>
    </row>
    <row r="615" spans="1:28" ht="15">
      <c r="A615" s="180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10"/>
      <c r="AB615" s="110"/>
    </row>
    <row r="616" spans="1:28" ht="15">
      <c r="A616" s="180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10"/>
      <c r="AB616" s="110"/>
    </row>
    <row r="617" spans="1:28" ht="15">
      <c r="A617" s="180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10"/>
      <c r="AB617" s="110"/>
    </row>
    <row r="618" spans="1:28" ht="15">
      <c r="A618" s="180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10"/>
      <c r="AB618" s="110"/>
    </row>
    <row r="619" spans="1:28" ht="15">
      <c r="A619" s="180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10"/>
      <c r="AB619" s="110"/>
    </row>
    <row r="620" spans="1:28" ht="15">
      <c r="A620" s="180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10"/>
      <c r="AB620" s="110"/>
    </row>
    <row r="621" spans="1:28" ht="15">
      <c r="A621" s="180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10"/>
      <c r="AB621" s="110"/>
    </row>
    <row r="622" spans="1:28" ht="15">
      <c r="A622" s="180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10"/>
      <c r="AB622" s="110"/>
    </row>
    <row r="623" spans="1:28" ht="15">
      <c r="A623" s="180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10"/>
      <c r="AB623" s="110"/>
    </row>
    <row r="624" spans="1:28" ht="15">
      <c r="A624" s="180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10"/>
      <c r="AB624" s="110"/>
    </row>
    <row r="625" spans="1:28" ht="15">
      <c r="A625" s="180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10"/>
      <c r="AB625" s="110"/>
    </row>
    <row r="626" spans="1:28" ht="15">
      <c r="A626" s="180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10"/>
      <c r="AB626" s="110"/>
    </row>
    <row r="627" spans="1:28" ht="15">
      <c r="A627" s="180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10"/>
      <c r="AB627" s="110"/>
    </row>
    <row r="628" spans="1:28" ht="15">
      <c r="A628" s="180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10"/>
      <c r="AB628" s="110"/>
    </row>
    <row r="629" spans="1:28" ht="15">
      <c r="A629" s="180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10"/>
      <c r="AB629" s="110"/>
    </row>
    <row r="630" spans="1:28" ht="15">
      <c r="A630" s="180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10"/>
      <c r="AB630" s="110"/>
    </row>
    <row r="631" spans="1:28" ht="15">
      <c r="A631" s="180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10"/>
      <c r="AB631" s="110"/>
    </row>
    <row r="632" spans="1:28" ht="15">
      <c r="A632" s="180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10"/>
      <c r="AB632" s="110"/>
    </row>
    <row r="633" spans="1:28" ht="15">
      <c r="A633" s="180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10"/>
      <c r="AB633" s="110"/>
    </row>
    <row r="634" spans="1:28" ht="15">
      <c r="A634" s="180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10"/>
      <c r="AB634" s="110"/>
    </row>
    <row r="635" spans="1:28" ht="15">
      <c r="A635" s="180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10"/>
      <c r="AB635" s="110"/>
    </row>
    <row r="636" spans="1:28" ht="15">
      <c r="A636" s="180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10"/>
      <c r="AB636" s="110"/>
    </row>
    <row r="637" spans="1:28" ht="15">
      <c r="A637" s="180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10"/>
      <c r="AB637" s="110"/>
    </row>
    <row r="638" spans="1:28" ht="15">
      <c r="A638" s="180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10"/>
      <c r="AB638" s="110"/>
    </row>
    <row r="639" spans="1:28" ht="15">
      <c r="A639" s="180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10"/>
      <c r="AB639" s="110"/>
    </row>
    <row r="640" spans="1:28" ht="15">
      <c r="A640" s="180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10"/>
      <c r="AB640" s="110"/>
    </row>
    <row r="641" spans="1:28" ht="15">
      <c r="A641" s="180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10"/>
      <c r="AB641" s="110"/>
    </row>
    <row r="642" spans="1:28" ht="15">
      <c r="A642" s="180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10"/>
      <c r="AB642" s="110"/>
    </row>
    <row r="643" spans="1:28" ht="15">
      <c r="A643" s="180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10"/>
      <c r="AB643" s="110"/>
    </row>
    <row r="644" spans="1:28" ht="15">
      <c r="A644" s="180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10"/>
      <c r="AB644" s="110"/>
    </row>
    <row r="645" spans="1:28" ht="15">
      <c r="A645" s="180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10"/>
      <c r="AB645" s="110"/>
    </row>
    <row r="646" spans="1:28" ht="15">
      <c r="A646" s="180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10"/>
      <c r="AB646" s="110"/>
    </row>
    <row r="647" spans="1:28" ht="15">
      <c r="A647" s="180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10"/>
      <c r="AB647" s="110"/>
    </row>
    <row r="648" spans="1:28" ht="15">
      <c r="A648" s="180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10"/>
      <c r="AB648" s="110"/>
    </row>
    <row r="649" spans="1:28" ht="15">
      <c r="A649" s="180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10"/>
      <c r="AB649" s="110"/>
    </row>
    <row r="650" spans="1:28" ht="15">
      <c r="A650" s="180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10"/>
      <c r="AB650" s="110"/>
    </row>
    <row r="651" spans="1:28" ht="15">
      <c r="A651" s="180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10"/>
      <c r="AB651" s="110"/>
    </row>
    <row r="652" spans="1:28" ht="15">
      <c r="A652" s="180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10"/>
      <c r="AB652" s="110"/>
    </row>
    <row r="653" spans="1:28" ht="15">
      <c r="A653" s="180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10"/>
      <c r="AB653" s="110"/>
    </row>
    <row r="654" spans="1:28" ht="15">
      <c r="A654" s="180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10"/>
      <c r="AB654" s="110"/>
    </row>
    <row r="655" spans="1:28" ht="15">
      <c r="A655" s="180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10"/>
      <c r="AB655" s="110"/>
    </row>
    <row r="656" spans="1:28" ht="15">
      <c r="A656" s="180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10"/>
      <c r="AB656" s="110"/>
    </row>
    <row r="657" spans="1:28" ht="15">
      <c r="A657" s="180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10"/>
      <c r="AB657" s="110"/>
    </row>
    <row r="658" spans="1:28" ht="15">
      <c r="A658" s="180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10"/>
      <c r="AB658" s="110"/>
    </row>
    <row r="659" spans="1:28" ht="15">
      <c r="A659" s="180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10"/>
      <c r="AB659" s="110"/>
    </row>
    <row r="660" spans="1:28" ht="15">
      <c r="A660" s="180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10"/>
      <c r="AB660" s="110"/>
    </row>
    <row r="661" spans="1:28" ht="15">
      <c r="A661" s="180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10"/>
      <c r="AB661" s="110"/>
    </row>
    <row r="662" spans="1:28" ht="15">
      <c r="A662" s="180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10"/>
      <c r="AB662" s="110"/>
    </row>
    <row r="663" spans="1:28" ht="15">
      <c r="A663" s="180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10"/>
      <c r="AB663" s="110"/>
    </row>
    <row r="664" spans="1:28" ht="15">
      <c r="A664" s="180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10"/>
      <c r="AB664" s="110"/>
    </row>
    <row r="665" spans="1:28" ht="15">
      <c r="A665" s="180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10"/>
      <c r="AB665" s="110"/>
    </row>
    <row r="666" spans="1:28" ht="15">
      <c r="A666" s="180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10"/>
      <c r="AB666" s="110"/>
    </row>
    <row r="667" spans="1:28" ht="15">
      <c r="A667" s="180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10"/>
      <c r="AB667" s="110"/>
    </row>
    <row r="668" spans="1:28" ht="15">
      <c r="A668" s="180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10"/>
      <c r="AB668" s="110"/>
    </row>
    <row r="669" spans="1:28" ht="15">
      <c r="A669" s="180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10"/>
      <c r="AB669" s="110"/>
    </row>
    <row r="670" spans="1:28" ht="15">
      <c r="A670" s="180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10"/>
      <c r="AB670" s="110"/>
    </row>
    <row r="671" spans="1:28" ht="15">
      <c r="A671" s="180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10"/>
      <c r="AB671" s="110"/>
    </row>
    <row r="672" spans="1:28" ht="15">
      <c r="A672" s="180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10"/>
      <c r="AB672" s="110"/>
    </row>
    <row r="673" spans="1:28" ht="15">
      <c r="A673" s="180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10"/>
      <c r="AB673" s="110"/>
    </row>
    <row r="674" spans="1:28" ht="15">
      <c r="A674" s="180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10"/>
      <c r="AB674" s="110"/>
    </row>
    <row r="675" spans="1:28" ht="15">
      <c r="A675" s="180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10"/>
      <c r="AB675" s="110"/>
    </row>
    <row r="676" spans="1:28" ht="15">
      <c r="A676" s="180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10"/>
      <c r="AB676" s="110"/>
    </row>
    <row r="677" spans="1:28" ht="15">
      <c r="A677" s="180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10"/>
      <c r="AB677" s="110"/>
    </row>
    <row r="678" spans="1:28" ht="15">
      <c r="A678" s="180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10"/>
      <c r="AB678" s="110"/>
    </row>
    <row r="679" spans="1:28" ht="15">
      <c r="A679" s="180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10"/>
      <c r="AB679" s="110"/>
    </row>
    <row r="680" spans="1:28" ht="15">
      <c r="A680" s="180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10"/>
      <c r="AB680" s="110"/>
    </row>
    <row r="681" spans="1:28" ht="15">
      <c r="A681" s="180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10"/>
      <c r="AB681" s="110"/>
    </row>
    <row r="682" spans="1:28" ht="15">
      <c r="A682" s="180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10"/>
      <c r="AB682" s="110"/>
    </row>
    <row r="683" spans="1:28" ht="15">
      <c r="A683" s="180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10"/>
      <c r="AB683" s="110"/>
    </row>
    <row r="684" spans="1:28" ht="15">
      <c r="A684" s="180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10"/>
      <c r="AB684" s="110"/>
    </row>
    <row r="685" spans="1:28" ht="15">
      <c r="A685" s="180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10"/>
      <c r="AB685" s="110"/>
    </row>
    <row r="686" spans="1:28" ht="15">
      <c r="A686" s="180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10"/>
      <c r="AB686" s="110"/>
    </row>
    <row r="687" spans="1:28" ht="15">
      <c r="A687" s="180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10"/>
      <c r="AB687" s="110"/>
    </row>
    <row r="688" spans="1:28" ht="15">
      <c r="A688" s="180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10"/>
      <c r="AB688" s="110"/>
    </row>
    <row r="689" spans="1:28" ht="15">
      <c r="A689" s="180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10"/>
      <c r="AB689" s="110"/>
    </row>
    <row r="690" spans="1:28" ht="15">
      <c r="A690" s="180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10"/>
      <c r="AB690" s="110"/>
    </row>
    <row r="691" spans="1:28" ht="15">
      <c r="A691" s="180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10"/>
      <c r="AB691" s="110"/>
    </row>
    <row r="692" spans="1:28" ht="15">
      <c r="A692" s="180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10"/>
      <c r="AB692" s="110"/>
    </row>
    <row r="693" spans="1:28" ht="15">
      <c r="A693" s="180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10"/>
      <c r="AB693" s="110"/>
    </row>
    <row r="694" spans="1:28" ht="15">
      <c r="A694" s="180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10"/>
      <c r="AB694" s="110"/>
    </row>
    <row r="695" spans="1:28" ht="15">
      <c r="A695" s="180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10"/>
      <c r="AB695" s="110"/>
    </row>
    <row r="696" spans="1:28" ht="15">
      <c r="A696" s="180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10"/>
      <c r="AB696" s="110"/>
    </row>
    <row r="697" spans="1:28" ht="15">
      <c r="A697" s="180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10"/>
      <c r="AB697" s="110"/>
    </row>
    <row r="698" spans="1:28" ht="15">
      <c r="A698" s="180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10"/>
      <c r="AB698" s="110"/>
    </row>
    <row r="699" spans="1:28" ht="15">
      <c r="A699" s="180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10"/>
      <c r="AB699" s="110"/>
    </row>
    <row r="700" spans="1:28" ht="15">
      <c r="A700" s="180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10"/>
      <c r="AB700" s="110"/>
    </row>
    <row r="701" spans="1:28" ht="15">
      <c r="A701" s="180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10"/>
      <c r="AB701" s="110"/>
    </row>
    <row r="702" spans="1:28" ht="15">
      <c r="A702" s="180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10"/>
      <c r="AB702" s="110"/>
    </row>
    <row r="703" spans="1:28" ht="15">
      <c r="A703" s="180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10"/>
      <c r="AB703" s="110"/>
    </row>
    <row r="704" spans="1:28" ht="15">
      <c r="A704" s="180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10"/>
      <c r="AB704" s="110"/>
    </row>
    <row r="705" spans="1:28" ht="15">
      <c r="A705" s="180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10"/>
      <c r="AB705" s="110"/>
    </row>
    <row r="706" spans="1:28" ht="15">
      <c r="A706" s="180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10"/>
      <c r="AB706" s="110"/>
    </row>
    <row r="707" spans="1:28" ht="15">
      <c r="A707" s="180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10"/>
      <c r="AB707" s="110"/>
    </row>
    <row r="708" spans="1:28" ht="15">
      <c r="A708" s="180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10"/>
      <c r="AB708" s="110"/>
    </row>
    <row r="709" spans="1:28" ht="15">
      <c r="A709" s="180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10"/>
      <c r="AB709" s="110"/>
    </row>
    <row r="710" spans="1:28" ht="15">
      <c r="A710" s="180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10"/>
      <c r="AB710" s="110"/>
    </row>
    <row r="711" spans="1:28" ht="15">
      <c r="A711" s="180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10"/>
      <c r="AB711" s="110"/>
    </row>
    <row r="712" spans="1:28" ht="15">
      <c r="A712" s="180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10"/>
      <c r="AB712" s="110"/>
    </row>
    <row r="713" spans="1:28" ht="15">
      <c r="A713" s="180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10"/>
      <c r="AB713" s="110"/>
    </row>
    <row r="714" spans="1:28" ht="15">
      <c r="A714" s="180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10"/>
      <c r="AB714" s="110"/>
    </row>
    <row r="715" spans="1:28" ht="15">
      <c r="A715" s="180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10"/>
      <c r="AB715" s="110"/>
    </row>
    <row r="716" spans="1:28" ht="15">
      <c r="A716" s="180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10"/>
      <c r="AB716" s="110"/>
    </row>
    <row r="717" spans="1:28" ht="15">
      <c r="A717" s="180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10"/>
      <c r="AB717" s="110"/>
    </row>
    <row r="718" spans="1:28" ht="15">
      <c r="A718" s="180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10"/>
      <c r="AB718" s="110"/>
    </row>
    <row r="719" spans="1:28" ht="15">
      <c r="A719" s="180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10"/>
      <c r="AB719" s="110"/>
    </row>
    <row r="720" spans="1:28" ht="15">
      <c r="A720" s="180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10"/>
      <c r="AB720" s="110"/>
    </row>
    <row r="721" spans="1:28" ht="15">
      <c r="A721" s="180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10"/>
      <c r="AB721" s="110"/>
    </row>
    <row r="722" spans="1:28" ht="15">
      <c r="A722" s="180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10"/>
      <c r="AB722" s="110"/>
    </row>
    <row r="723" spans="1:28" ht="15">
      <c r="A723" s="180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10"/>
      <c r="AB723" s="110"/>
    </row>
    <row r="724" spans="1:28" ht="15">
      <c r="A724" s="180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10"/>
      <c r="AB724" s="110"/>
    </row>
    <row r="725" spans="1:28" ht="15">
      <c r="A725" s="180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10"/>
      <c r="AB725" s="110"/>
    </row>
    <row r="726" spans="1:28" ht="15">
      <c r="A726" s="180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10"/>
      <c r="AB726" s="110"/>
    </row>
    <row r="727" spans="1:28" ht="15">
      <c r="A727" s="180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10"/>
      <c r="AB727" s="110"/>
    </row>
    <row r="728" spans="1:28" ht="15">
      <c r="A728" s="180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10"/>
      <c r="AB728" s="110"/>
    </row>
    <row r="729" spans="1:28" ht="15">
      <c r="A729" s="180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10"/>
      <c r="AB729" s="110"/>
    </row>
    <row r="730" spans="1:28" ht="15">
      <c r="A730" s="180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10"/>
      <c r="AB730" s="110"/>
    </row>
    <row r="731" spans="1:28" ht="15">
      <c r="A731" s="180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10"/>
      <c r="AB731" s="110"/>
    </row>
    <row r="732" spans="1:28" ht="15">
      <c r="A732" s="180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10"/>
      <c r="AB732" s="110"/>
    </row>
    <row r="733" spans="1:28" ht="15">
      <c r="A733" s="180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10"/>
      <c r="AB733" s="110"/>
    </row>
    <row r="734" spans="1:28" ht="15">
      <c r="A734" s="180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10"/>
      <c r="AB734" s="110"/>
    </row>
    <row r="735" spans="1:28" ht="15">
      <c r="A735" s="180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10"/>
      <c r="AB735" s="110"/>
    </row>
    <row r="736" spans="1:28" ht="15">
      <c r="A736" s="180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10"/>
      <c r="AB736" s="110"/>
    </row>
    <row r="737" spans="1:28" ht="15">
      <c r="A737" s="180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10"/>
      <c r="AB737" s="110"/>
    </row>
    <row r="738" spans="1:28" ht="15">
      <c r="A738" s="180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10"/>
      <c r="AB738" s="110"/>
    </row>
    <row r="739" spans="1:28" ht="15">
      <c r="A739" s="180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10"/>
      <c r="AB739" s="110"/>
    </row>
    <row r="740" spans="1:28" ht="15">
      <c r="A740" s="180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10"/>
      <c r="AB740" s="110"/>
    </row>
    <row r="741" spans="1:28" ht="15">
      <c r="A741" s="180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10"/>
      <c r="AB741" s="110"/>
    </row>
    <row r="742" spans="1:28" ht="15">
      <c r="A742" s="180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10"/>
      <c r="AB742" s="110"/>
    </row>
    <row r="743" spans="1:28" ht="15">
      <c r="A743" s="180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10"/>
      <c r="AB743" s="110"/>
    </row>
    <row r="744" spans="1:28" ht="15">
      <c r="A744" s="180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10"/>
      <c r="AB744" s="110"/>
    </row>
    <row r="745" spans="1:28" ht="15">
      <c r="A745" s="180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10"/>
      <c r="AB745" s="110"/>
    </row>
    <row r="746" spans="1:28" ht="15">
      <c r="A746" s="180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10"/>
      <c r="AB746" s="110"/>
    </row>
    <row r="747" spans="1:28" ht="15">
      <c r="A747" s="180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10"/>
      <c r="AB747" s="110"/>
    </row>
    <row r="748" spans="1:28" ht="15">
      <c r="A748" s="180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10"/>
      <c r="AB748" s="110"/>
    </row>
    <row r="749" spans="1:28" ht="15">
      <c r="A749" s="180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10"/>
      <c r="AB749" s="110"/>
    </row>
    <row r="750" spans="1:28" ht="15">
      <c r="A750" s="180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10"/>
      <c r="AB750" s="110"/>
    </row>
    <row r="751" spans="1:28" ht="15">
      <c r="A751" s="180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10"/>
      <c r="AB751" s="110"/>
    </row>
    <row r="752" spans="1:28" ht="15">
      <c r="A752" s="180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10"/>
      <c r="AB752" s="110"/>
    </row>
    <row r="753" spans="1:28" ht="15">
      <c r="A753" s="180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10"/>
      <c r="AB753" s="110"/>
    </row>
    <row r="754" spans="1:28" ht="15">
      <c r="A754" s="180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10"/>
      <c r="AB754" s="110"/>
    </row>
    <row r="755" spans="1:28" ht="15">
      <c r="A755" s="180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10"/>
      <c r="AB755" s="110"/>
    </row>
    <row r="756" spans="1:28" ht="15">
      <c r="A756" s="180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10"/>
      <c r="AB756" s="110"/>
    </row>
    <row r="757" spans="1:28" ht="15">
      <c r="A757" s="180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10"/>
      <c r="AB757" s="110"/>
    </row>
    <row r="758" spans="1:28" ht="15">
      <c r="A758" s="180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10"/>
      <c r="AB758" s="110"/>
    </row>
    <row r="759" spans="1:28" ht="15">
      <c r="A759" s="180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10"/>
      <c r="AB759" s="110"/>
    </row>
    <row r="760" spans="1:28" ht="15">
      <c r="A760" s="180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10"/>
      <c r="AB760" s="110"/>
    </row>
    <row r="761" spans="1:28" ht="15">
      <c r="A761" s="180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10"/>
      <c r="AB761" s="110"/>
    </row>
    <row r="762" spans="1:28" ht="15">
      <c r="A762" s="180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10"/>
      <c r="AB762" s="110"/>
    </row>
    <row r="763" spans="1:28" ht="15">
      <c r="A763" s="180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10"/>
      <c r="AB763" s="110"/>
    </row>
    <row r="764" spans="1:28" ht="15">
      <c r="A764" s="180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10"/>
      <c r="AB764" s="110"/>
    </row>
    <row r="765" spans="1:28" ht="15">
      <c r="A765" s="180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10"/>
      <c r="AB765" s="110"/>
    </row>
    <row r="766" spans="1:28" ht="15">
      <c r="A766" s="180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10"/>
      <c r="AB766" s="110"/>
    </row>
    <row r="767" spans="1:28" ht="15">
      <c r="A767" s="180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10"/>
      <c r="AB767" s="110"/>
    </row>
    <row r="768" spans="1:28" ht="15">
      <c r="A768" s="180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10"/>
      <c r="AB768" s="110"/>
    </row>
    <row r="769" spans="1:28" ht="15">
      <c r="A769" s="180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10"/>
      <c r="AB769" s="110"/>
    </row>
    <row r="770" spans="1:28" ht="15">
      <c r="A770" s="180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10"/>
      <c r="AB770" s="110"/>
    </row>
    <row r="771" spans="1:28" ht="15">
      <c r="A771" s="180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10"/>
      <c r="AB771" s="110"/>
    </row>
    <row r="772" spans="1:28" ht="15">
      <c r="A772" s="180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10"/>
      <c r="AB772" s="110"/>
    </row>
    <row r="773" spans="1:28" ht="15">
      <c r="A773" s="180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10"/>
      <c r="AB773" s="110"/>
    </row>
    <row r="774" spans="1:28" ht="15">
      <c r="A774" s="180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10"/>
      <c r="AB774" s="110"/>
    </row>
    <row r="775" spans="1:28" ht="15">
      <c r="A775" s="180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10"/>
      <c r="AB775" s="110"/>
    </row>
    <row r="776" spans="1:28" ht="15">
      <c r="A776" s="180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10"/>
      <c r="AB776" s="110"/>
    </row>
    <row r="777" spans="1:28" ht="15">
      <c r="A777" s="180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10"/>
      <c r="AB777" s="110"/>
    </row>
    <row r="778" spans="1:28" ht="15">
      <c r="A778" s="180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10"/>
      <c r="AB778" s="110"/>
    </row>
    <row r="779" spans="1:28" ht="15">
      <c r="A779" s="180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10"/>
      <c r="AB779" s="110"/>
    </row>
    <row r="780" spans="1:28" ht="15">
      <c r="A780" s="180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10"/>
      <c r="AB780" s="110"/>
    </row>
    <row r="781" spans="1:28" ht="15">
      <c r="A781" s="180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10"/>
      <c r="AB781" s="110"/>
    </row>
    <row r="782" spans="1:28" ht="15">
      <c r="A782" s="180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10"/>
      <c r="AB782" s="110"/>
    </row>
    <row r="783" spans="1:28" ht="15">
      <c r="A783" s="180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10"/>
      <c r="AB783" s="110"/>
    </row>
    <row r="784" spans="1:28" ht="15">
      <c r="A784" s="180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10"/>
      <c r="AB784" s="110"/>
    </row>
    <row r="785" spans="1:28" ht="15">
      <c r="A785" s="180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10"/>
      <c r="AB785" s="110"/>
    </row>
    <row r="786" spans="1:28" ht="15">
      <c r="A786" s="180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10"/>
      <c r="AB786" s="110"/>
    </row>
    <row r="787" spans="1:28" ht="15">
      <c r="A787" s="180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10"/>
      <c r="AB787" s="110"/>
    </row>
    <row r="788" spans="1:28" ht="15">
      <c r="A788" s="180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10"/>
      <c r="AB788" s="110"/>
    </row>
    <row r="789" spans="1:28" ht="15">
      <c r="A789" s="180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10"/>
      <c r="AB789" s="110"/>
    </row>
    <row r="790" spans="1:28" ht="15">
      <c r="A790" s="180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10"/>
      <c r="AB790" s="110"/>
    </row>
    <row r="791" spans="1:28" ht="15">
      <c r="A791" s="180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10"/>
      <c r="AB791" s="110"/>
    </row>
    <row r="792" spans="1:28" ht="15">
      <c r="A792" s="180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10"/>
      <c r="AB792" s="110"/>
    </row>
    <row r="793" spans="1:28" ht="15">
      <c r="A793" s="180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10"/>
      <c r="AB793" s="110"/>
    </row>
    <row r="794" spans="1:28" ht="15">
      <c r="A794" s="180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10"/>
      <c r="AB794" s="110"/>
    </row>
    <row r="795" spans="1:28" ht="15">
      <c r="A795" s="180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10"/>
      <c r="AB795" s="110"/>
    </row>
    <row r="796" spans="1:28" ht="15">
      <c r="A796" s="180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10"/>
      <c r="AB796" s="110"/>
    </row>
    <row r="797" spans="1:28" ht="15">
      <c r="A797" s="180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10"/>
      <c r="AB797" s="110"/>
    </row>
    <row r="798" spans="1:28" ht="15">
      <c r="A798" s="180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10"/>
      <c r="AB798" s="110"/>
    </row>
    <row r="799" spans="1:28" ht="15">
      <c r="A799" s="180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10"/>
      <c r="AB799" s="110"/>
    </row>
    <row r="800" spans="1:28" ht="15">
      <c r="A800" s="180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10"/>
      <c r="AB800" s="110"/>
    </row>
    <row r="801" spans="1:28" ht="15">
      <c r="A801" s="180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10"/>
      <c r="AB801" s="110"/>
    </row>
    <row r="802" spans="1:28" ht="15">
      <c r="A802" s="180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10"/>
      <c r="AB802" s="110"/>
    </row>
    <row r="803" spans="1:28" ht="15">
      <c r="A803" s="180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10"/>
      <c r="AB803" s="110"/>
    </row>
    <row r="804" spans="1:28" ht="15">
      <c r="A804" s="180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10"/>
      <c r="AB804" s="110"/>
    </row>
    <row r="805" spans="1:28" ht="15">
      <c r="A805" s="180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10"/>
      <c r="AB805" s="110"/>
    </row>
    <row r="806" spans="1:28" ht="15">
      <c r="A806" s="180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10"/>
      <c r="AB806" s="110"/>
    </row>
    <row r="807" spans="1:28" ht="15">
      <c r="A807" s="180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10"/>
      <c r="AB807" s="110"/>
    </row>
    <row r="808" spans="1:28" ht="15">
      <c r="A808" s="180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10"/>
      <c r="AB808" s="110"/>
    </row>
    <row r="809" spans="1:28" ht="15">
      <c r="A809" s="180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10"/>
      <c r="AB809" s="110"/>
    </row>
    <row r="810" spans="1:28" ht="15">
      <c r="A810" s="180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10"/>
      <c r="AB810" s="110"/>
    </row>
    <row r="811" spans="1:28" ht="15">
      <c r="A811" s="180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10"/>
      <c r="AB811" s="110"/>
    </row>
    <row r="812" spans="1:28" ht="15">
      <c r="A812" s="180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10"/>
      <c r="AB812" s="110"/>
    </row>
    <row r="813" spans="1:28" ht="15">
      <c r="A813" s="180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10"/>
      <c r="AB813" s="110"/>
    </row>
    <row r="814" spans="1:28" ht="15">
      <c r="A814" s="180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10"/>
      <c r="AB814" s="110"/>
    </row>
    <row r="815" spans="1:28" ht="15">
      <c r="A815" s="180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10"/>
      <c r="AB815" s="110"/>
    </row>
    <row r="816" spans="1:28" ht="15">
      <c r="A816" s="180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10"/>
      <c r="AB816" s="110"/>
    </row>
    <row r="817" spans="1:28" ht="15">
      <c r="A817" s="180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10"/>
      <c r="AB817" s="110"/>
    </row>
    <row r="818" spans="1:28" ht="15">
      <c r="A818" s="180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10"/>
      <c r="AB818" s="110"/>
    </row>
    <row r="819" spans="1:28" ht="15">
      <c r="A819" s="180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10"/>
      <c r="AB819" s="110"/>
    </row>
    <row r="820" spans="1:28" ht="15">
      <c r="A820" s="180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10"/>
      <c r="AB820" s="110"/>
    </row>
    <row r="821" spans="1:28" ht="15">
      <c r="A821" s="180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10"/>
      <c r="AB821" s="110"/>
    </row>
    <row r="822" spans="1:28" ht="15">
      <c r="A822" s="180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10"/>
      <c r="AB822" s="110"/>
    </row>
    <row r="823" spans="1:28" ht="15">
      <c r="A823" s="180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10"/>
      <c r="AB823" s="110"/>
    </row>
    <row r="824" spans="1:28" ht="15">
      <c r="A824" s="180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10"/>
      <c r="AB824" s="110"/>
    </row>
    <row r="825" spans="1:28" ht="15">
      <c r="A825" s="180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10"/>
      <c r="AB825" s="110"/>
    </row>
    <row r="826" spans="1:28" ht="15">
      <c r="A826" s="180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10"/>
      <c r="AB826" s="110"/>
    </row>
    <row r="827" spans="1:28" ht="15">
      <c r="A827" s="180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10"/>
      <c r="AB827" s="110"/>
    </row>
    <row r="828" spans="1:28" ht="15">
      <c r="A828" s="180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10"/>
      <c r="AB828" s="110"/>
    </row>
    <row r="829" spans="1:28" ht="15">
      <c r="A829" s="180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10"/>
      <c r="AB829" s="110"/>
    </row>
    <row r="830" spans="1:28" ht="15">
      <c r="A830" s="180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10"/>
      <c r="AB830" s="110"/>
    </row>
    <row r="831" spans="1:28" ht="15">
      <c r="A831" s="180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10"/>
      <c r="AB831" s="110"/>
    </row>
    <row r="832" spans="1:28" ht="15">
      <c r="A832" s="180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10"/>
      <c r="AB832" s="110"/>
    </row>
    <row r="833" spans="1:28" ht="15">
      <c r="A833" s="180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10"/>
      <c r="AB833" s="110"/>
    </row>
    <row r="834" spans="1:28" ht="15">
      <c r="A834" s="180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10"/>
      <c r="AB834" s="110"/>
    </row>
    <row r="835" spans="1:28" ht="15">
      <c r="A835" s="180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10"/>
      <c r="AB835" s="110"/>
    </row>
    <row r="836" spans="1:28" ht="15">
      <c r="A836" s="180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10"/>
      <c r="AB836" s="110"/>
    </row>
    <row r="837" spans="1:28" ht="15">
      <c r="A837" s="180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10"/>
      <c r="AB837" s="110"/>
    </row>
    <row r="838" spans="1:28" ht="15">
      <c r="A838" s="180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10"/>
      <c r="AB838" s="110"/>
    </row>
    <row r="839" spans="1:28" ht="15">
      <c r="A839" s="180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10"/>
      <c r="AB839" s="110"/>
    </row>
    <row r="840" spans="1:28" ht="15">
      <c r="A840" s="180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10"/>
      <c r="AB840" s="110"/>
    </row>
    <row r="841" spans="1:28" ht="15">
      <c r="A841" s="180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10"/>
      <c r="AB841" s="110"/>
    </row>
    <row r="842" spans="1:28" ht="15">
      <c r="A842" s="180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10"/>
      <c r="AB842" s="110"/>
    </row>
    <row r="843" spans="1:28" ht="15">
      <c r="A843" s="180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10"/>
      <c r="AB843" s="110"/>
    </row>
    <row r="844" spans="1:28" ht="15">
      <c r="A844" s="180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10"/>
      <c r="AB844" s="110"/>
    </row>
    <row r="845" spans="1:28" ht="15">
      <c r="A845" s="180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10"/>
      <c r="AB845" s="110"/>
    </row>
    <row r="846" spans="1:28" ht="15">
      <c r="A846" s="180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10"/>
      <c r="AB846" s="110"/>
    </row>
    <row r="847" spans="1:28" ht="15">
      <c r="A847" s="180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10"/>
      <c r="AB847" s="110"/>
    </row>
    <row r="848" spans="1:28" ht="15">
      <c r="A848" s="180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10"/>
      <c r="AB848" s="110"/>
    </row>
    <row r="849" spans="1:28" ht="15">
      <c r="A849" s="180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10"/>
      <c r="AB849" s="110"/>
    </row>
    <row r="850" spans="1:28" ht="15">
      <c r="A850" s="180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10"/>
      <c r="AB850" s="110"/>
    </row>
    <row r="851" spans="1:28" ht="15">
      <c r="A851" s="180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10"/>
      <c r="AB851" s="110"/>
    </row>
    <row r="852" spans="1:28" ht="15">
      <c r="A852" s="180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10"/>
      <c r="AB852" s="110"/>
    </row>
    <row r="853" spans="1:28" ht="15">
      <c r="A853" s="180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10"/>
      <c r="AB853" s="110"/>
    </row>
    <row r="854" spans="1:28" ht="15">
      <c r="A854" s="180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10"/>
      <c r="AB854" s="110"/>
    </row>
    <row r="855" spans="1:28" ht="15">
      <c r="A855" s="180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10"/>
      <c r="AB855" s="110"/>
    </row>
    <row r="856" spans="1:28" ht="15">
      <c r="A856" s="180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10"/>
      <c r="AB856" s="110"/>
    </row>
    <row r="857" spans="1:28" ht="15">
      <c r="A857" s="180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10"/>
      <c r="AB857" s="110"/>
    </row>
    <row r="858" spans="1:28" ht="15">
      <c r="A858" s="180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10"/>
      <c r="AB858" s="110"/>
    </row>
    <row r="859" spans="1:28" ht="15">
      <c r="A859" s="180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10"/>
      <c r="AB859" s="110"/>
    </row>
    <row r="860" spans="1:28" ht="15">
      <c r="A860" s="180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10"/>
      <c r="AB860" s="110"/>
    </row>
    <row r="861" spans="1:28" ht="15">
      <c r="A861" s="180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10"/>
      <c r="AB861" s="110"/>
    </row>
    <row r="862" spans="1:28" ht="15">
      <c r="A862" s="180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10"/>
      <c r="AB862" s="110"/>
    </row>
    <row r="863" spans="1:28" ht="15">
      <c r="A863" s="180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10"/>
      <c r="AB863" s="110"/>
    </row>
    <row r="864" spans="1:28" ht="15">
      <c r="A864" s="180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10"/>
      <c r="AB864" s="110"/>
    </row>
    <row r="865" spans="1:28" ht="15">
      <c r="A865" s="180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10"/>
      <c r="AB865" s="110"/>
    </row>
    <row r="866" spans="1:28" ht="15">
      <c r="A866" s="180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10"/>
      <c r="AB866" s="110"/>
    </row>
    <row r="867" spans="1:28" ht="15">
      <c r="A867" s="180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10"/>
      <c r="AB867" s="110"/>
    </row>
    <row r="868" spans="1:28" ht="15">
      <c r="A868" s="180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10"/>
      <c r="AB868" s="110"/>
    </row>
    <row r="869" spans="1:28" ht="15">
      <c r="A869" s="180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10"/>
      <c r="AB869" s="110"/>
    </row>
    <row r="870" spans="1:28" ht="15">
      <c r="A870" s="180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10"/>
      <c r="AB870" s="110"/>
    </row>
    <row r="871" spans="1:28" ht="15">
      <c r="A871" s="180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10"/>
      <c r="AB871" s="110"/>
    </row>
    <row r="872" spans="1:28" ht="15">
      <c r="A872" s="180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10"/>
      <c r="AB872" s="110"/>
    </row>
    <row r="873" spans="1:28" ht="15">
      <c r="A873" s="180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10"/>
      <c r="AB873" s="110"/>
    </row>
    <row r="874" spans="1:28" ht="15">
      <c r="A874" s="180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10"/>
      <c r="AB874" s="110"/>
    </row>
    <row r="875" spans="1:28" ht="15">
      <c r="A875" s="180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10"/>
      <c r="AB875" s="110"/>
    </row>
    <row r="876" spans="1:28" ht="15">
      <c r="A876" s="180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10"/>
      <c r="AB876" s="110"/>
    </row>
    <row r="877" spans="1:28" ht="15">
      <c r="A877" s="180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10"/>
      <c r="AB877" s="110"/>
    </row>
    <row r="878" spans="1:28" ht="15">
      <c r="A878" s="180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10"/>
      <c r="AB878" s="110"/>
    </row>
    <row r="879" spans="1:28" ht="15">
      <c r="A879" s="180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10"/>
      <c r="AB879" s="110"/>
    </row>
    <row r="880" spans="1:28" ht="15">
      <c r="A880" s="180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10"/>
      <c r="AB880" s="110"/>
    </row>
    <row r="881" spans="1:28" ht="15">
      <c r="A881" s="180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10"/>
      <c r="AB881" s="110"/>
    </row>
    <row r="882" spans="1:28" ht="15">
      <c r="A882" s="180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10"/>
      <c r="AB882" s="110"/>
    </row>
    <row r="883" spans="1:28" ht="15">
      <c r="A883" s="180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10"/>
      <c r="AB883" s="110"/>
    </row>
    <row r="884" spans="1:28" ht="15">
      <c r="A884" s="180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10"/>
      <c r="AB884" s="110"/>
    </row>
    <row r="885" spans="1:28" ht="15">
      <c r="A885" s="180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10"/>
      <c r="AB885" s="110"/>
    </row>
    <row r="886" spans="1:28" ht="15">
      <c r="A886" s="180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10"/>
      <c r="AB886" s="110"/>
    </row>
    <row r="887" spans="1:28" ht="15">
      <c r="A887" s="180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10"/>
      <c r="AB887" s="110"/>
    </row>
    <row r="888" spans="1:28" ht="15">
      <c r="A888" s="180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10"/>
      <c r="AB888" s="110"/>
    </row>
    <row r="889" spans="1:28" ht="15">
      <c r="A889" s="180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10"/>
      <c r="AB889" s="110"/>
    </row>
    <row r="890" spans="1:28" ht="15">
      <c r="A890" s="180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10"/>
      <c r="AB890" s="110"/>
    </row>
    <row r="891" spans="1:28" ht="15">
      <c r="A891" s="180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10"/>
      <c r="AB891" s="110"/>
    </row>
    <row r="892" spans="1:28" ht="15">
      <c r="A892" s="180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10"/>
      <c r="AB892" s="110"/>
    </row>
    <row r="893" spans="1:28" ht="15">
      <c r="A893" s="180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10"/>
      <c r="AB893" s="110"/>
    </row>
    <row r="894" spans="1:28" ht="15">
      <c r="A894" s="180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10"/>
      <c r="AB894" s="110"/>
    </row>
    <row r="895" spans="1:28" ht="15">
      <c r="A895" s="180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10"/>
      <c r="AB895" s="110"/>
    </row>
    <row r="896" spans="1:28" ht="15">
      <c r="A896" s="180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10"/>
      <c r="AB896" s="110"/>
    </row>
    <row r="897" spans="1:28" ht="15">
      <c r="A897" s="180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10"/>
      <c r="AB897" s="110"/>
    </row>
    <row r="898" spans="1:28" ht="15">
      <c r="A898" s="180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10"/>
      <c r="AB898" s="110"/>
    </row>
    <row r="899" spans="1:28" ht="15">
      <c r="A899" s="180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10"/>
      <c r="AB899" s="110"/>
    </row>
    <row r="900" spans="1:28" ht="15">
      <c r="A900" s="180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10"/>
      <c r="AB900" s="110"/>
    </row>
    <row r="901" spans="1:28" ht="15">
      <c r="A901" s="180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10"/>
      <c r="AB901" s="110"/>
    </row>
    <row r="902" spans="1:28" ht="15">
      <c r="A902" s="180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10"/>
      <c r="AB902" s="110"/>
    </row>
    <row r="903" spans="1:28" ht="15">
      <c r="A903" s="180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10"/>
      <c r="AB903" s="110"/>
    </row>
    <row r="904" spans="1:28" ht="15">
      <c r="A904" s="180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10"/>
      <c r="AB904" s="110"/>
    </row>
    <row r="905" spans="1:28" ht="15">
      <c r="A905" s="180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10"/>
      <c r="AB905" s="110"/>
    </row>
    <row r="906" spans="1:28" ht="15">
      <c r="A906" s="180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10"/>
      <c r="AB906" s="110"/>
    </row>
    <row r="907" spans="1:28" ht="15">
      <c r="A907" s="180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10"/>
      <c r="AB907" s="110"/>
    </row>
    <row r="908" spans="1:28" ht="15">
      <c r="A908" s="180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10"/>
      <c r="AB908" s="110"/>
    </row>
    <row r="909" spans="1:28" ht="15">
      <c r="A909" s="180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10"/>
      <c r="AB909" s="110"/>
    </row>
    <row r="910" spans="1:28" ht="15">
      <c r="A910" s="180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10"/>
      <c r="AB910" s="110"/>
    </row>
    <row r="911" spans="1:28" ht="15">
      <c r="A911" s="180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10"/>
      <c r="AB911" s="110"/>
    </row>
    <row r="912" spans="1:28" ht="15">
      <c r="A912" s="180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10"/>
      <c r="AB912" s="110"/>
    </row>
    <row r="913" spans="1:28" ht="15">
      <c r="A913" s="180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10"/>
      <c r="AB913" s="110"/>
    </row>
    <row r="914" spans="1:28" ht="15">
      <c r="A914" s="180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10"/>
      <c r="AB914" s="110"/>
    </row>
  </sheetData>
  <sheetProtection/>
  <mergeCells count="89">
    <mergeCell ref="B16:I17"/>
    <mergeCell ref="B20:I21"/>
    <mergeCell ref="B25:I26"/>
    <mergeCell ref="Z142:AF143"/>
    <mergeCell ref="B46:H47"/>
    <mergeCell ref="O151:U152"/>
    <mergeCell ref="O108:V109"/>
    <mergeCell ref="Z99:AG100"/>
    <mergeCell ref="O61:V62"/>
    <mergeCell ref="O70:V71"/>
    <mergeCell ref="Z70:AG71"/>
    <mergeCell ref="O79:V80"/>
    <mergeCell ref="H53:O54"/>
    <mergeCell ref="A7:A8"/>
    <mergeCell ref="B7:I8"/>
    <mergeCell ref="A11:A12"/>
    <mergeCell ref="B11:I12"/>
    <mergeCell ref="B101:I102"/>
    <mergeCell ref="O99:V100"/>
    <mergeCell ref="U40:AB41"/>
    <mergeCell ref="O9:V10"/>
    <mergeCell ref="O18:V19"/>
    <mergeCell ref="Z18:AG19"/>
    <mergeCell ref="B38:I39"/>
    <mergeCell ref="A25:A26"/>
    <mergeCell ref="A110:A111"/>
    <mergeCell ref="A115:A116"/>
    <mergeCell ref="B110:I111"/>
    <mergeCell ref="O133:U134"/>
    <mergeCell ref="S118:Z119"/>
    <mergeCell ref="W51:AD52"/>
    <mergeCell ref="O27:V28"/>
    <mergeCell ref="Z16:AA17"/>
    <mergeCell ref="A46:A47"/>
    <mergeCell ref="A68:A69"/>
    <mergeCell ref="Z68:AA69"/>
    <mergeCell ref="A59:A60"/>
    <mergeCell ref="B59:I60"/>
    <mergeCell ref="A63:A64"/>
    <mergeCell ref="A16:A17"/>
    <mergeCell ref="A42:A43"/>
    <mergeCell ref="B42:I43"/>
    <mergeCell ref="A34:A35"/>
    <mergeCell ref="B34:I35"/>
    <mergeCell ref="A97:A98"/>
    <mergeCell ref="Z97:AA98"/>
    <mergeCell ref="B97:I98"/>
    <mergeCell ref="A20:A21"/>
    <mergeCell ref="A72:A73"/>
    <mergeCell ref="A77:A78"/>
    <mergeCell ref="A81:A82"/>
    <mergeCell ref="A38:A39"/>
    <mergeCell ref="A29:A30"/>
    <mergeCell ref="B72:I73"/>
    <mergeCell ref="B77:I78"/>
    <mergeCell ref="B81:I82"/>
    <mergeCell ref="U38:V39"/>
    <mergeCell ref="O90:V91"/>
    <mergeCell ref="H49:O50"/>
    <mergeCell ref="B68:I69"/>
    <mergeCell ref="B29:I30"/>
    <mergeCell ref="B63:I64"/>
    <mergeCell ref="A119:A120"/>
    <mergeCell ref="B119:I120"/>
    <mergeCell ref="A88:A89"/>
    <mergeCell ref="B88:I89"/>
    <mergeCell ref="A92:A93"/>
    <mergeCell ref="B92:I93"/>
    <mergeCell ref="A101:A102"/>
    <mergeCell ref="A106:A107"/>
    <mergeCell ref="B106:I107"/>
    <mergeCell ref="A149:A150"/>
    <mergeCell ref="A153:A154"/>
    <mergeCell ref="A135:A136"/>
    <mergeCell ref="B135:I136"/>
    <mergeCell ref="B140:I141"/>
    <mergeCell ref="B144:I145"/>
    <mergeCell ref="B149:I150"/>
    <mergeCell ref="B153:I154"/>
    <mergeCell ref="S116:U117"/>
    <mergeCell ref="A140:A141"/>
    <mergeCell ref="Z140:AA141"/>
    <mergeCell ref="A144:A145"/>
    <mergeCell ref="A123:A124"/>
    <mergeCell ref="B123:I124"/>
    <mergeCell ref="O142:U143"/>
    <mergeCell ref="A131:A132"/>
    <mergeCell ref="B131:I132"/>
    <mergeCell ref="B115:I11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3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Microsoft Office ユーザー</cp:lastModifiedBy>
  <cp:lastPrinted>2017-11-19T05:36:46Z</cp:lastPrinted>
  <dcterms:created xsi:type="dcterms:W3CDTF">2001-08-01T10:09:16Z</dcterms:created>
  <dcterms:modified xsi:type="dcterms:W3CDTF">2017-11-21T04:52:07Z</dcterms:modified>
  <cp:category/>
  <cp:version/>
  <cp:contentType/>
  <cp:contentStatus/>
</cp:coreProperties>
</file>